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Таблицы в составе материалов\"/>
    </mc:Choice>
  </mc:AlternateContent>
  <bookViews>
    <workbookView xWindow="285" yWindow="90" windowWidth="11460" windowHeight="10350"/>
  </bookViews>
  <sheets>
    <sheet name="об изменениях решения о бюджете" sheetId="2" r:id="rId1"/>
  </sheets>
  <calcPr calcId="162913"/>
</workbook>
</file>

<file path=xl/calcChain.xml><?xml version="1.0" encoding="utf-8"?>
<calcChain xmlns="http://schemas.openxmlformats.org/spreadsheetml/2006/main">
  <c r="T53" i="2" l="1"/>
  <c r="T51" i="2"/>
  <c r="T47" i="2"/>
  <c r="T42" i="2"/>
  <c r="T40" i="2"/>
  <c r="T37" i="2"/>
  <c r="T31" i="2"/>
  <c r="T29" i="2"/>
  <c r="T24" i="2"/>
  <c r="T18" i="2"/>
  <c r="T14" i="2"/>
  <c r="T6" i="2"/>
  <c r="T55" i="2" l="1"/>
  <c r="E45" i="2"/>
  <c r="E46" i="2"/>
  <c r="L6" i="2"/>
  <c r="L14" i="2"/>
  <c r="L18" i="2"/>
  <c r="L24" i="2"/>
  <c r="L29" i="2"/>
  <c r="L31" i="2"/>
  <c r="L37" i="2"/>
  <c r="L40" i="2"/>
  <c r="L42" i="2"/>
  <c r="L47" i="2"/>
  <c r="L51" i="2"/>
  <c r="L53" i="2"/>
  <c r="E7" i="2"/>
  <c r="E8" i="2"/>
  <c r="L55" i="2" l="1"/>
  <c r="R40" i="2"/>
  <c r="P40" i="2"/>
  <c r="N40" i="2"/>
  <c r="J40" i="2" l="1"/>
  <c r="H40" i="2"/>
  <c r="F40" i="2"/>
  <c r="G7" i="2"/>
  <c r="D40" i="2" l="1"/>
  <c r="C40" i="2"/>
  <c r="C6" i="2" l="1"/>
  <c r="C14" i="2"/>
  <c r="C18" i="2"/>
  <c r="C24" i="2"/>
  <c r="C29" i="2"/>
  <c r="C31" i="2"/>
  <c r="C37" i="2"/>
  <c r="C42" i="2"/>
  <c r="C47" i="2"/>
  <c r="C51" i="2"/>
  <c r="E54" i="2"/>
  <c r="E53" i="2" s="1"/>
  <c r="E52" i="2"/>
  <c r="G52" i="2" s="1"/>
  <c r="E49" i="2"/>
  <c r="G49" i="2" s="1"/>
  <c r="I49" i="2" s="1"/>
  <c r="K49" i="2" s="1"/>
  <c r="M49" i="2" s="1"/>
  <c r="E50" i="2"/>
  <c r="G50" i="2" s="1"/>
  <c r="I50" i="2" s="1"/>
  <c r="K50" i="2" s="1"/>
  <c r="E48" i="2"/>
  <c r="G48" i="2" s="1"/>
  <c r="I48" i="2" s="1"/>
  <c r="E44" i="2"/>
  <c r="G44" i="2" s="1"/>
  <c r="I44" i="2" s="1"/>
  <c r="K44" i="2" s="1"/>
  <c r="G45" i="2"/>
  <c r="I45" i="2" s="1"/>
  <c r="K45" i="2" s="1"/>
  <c r="M45" i="2" s="1"/>
  <c r="G46" i="2"/>
  <c r="I46" i="2" s="1"/>
  <c r="K46" i="2" s="1"/>
  <c r="E43" i="2"/>
  <c r="G43" i="2" s="1"/>
  <c r="E39" i="2"/>
  <c r="G39" i="2" s="1"/>
  <c r="I39" i="2" s="1"/>
  <c r="K39" i="2" s="1"/>
  <c r="M39" i="2" s="1"/>
  <c r="E40" i="2"/>
  <c r="G40" i="2" s="1"/>
  <c r="I40" i="2" s="1"/>
  <c r="K40" i="2" s="1"/>
  <c r="E41" i="2"/>
  <c r="G41" i="2" s="1"/>
  <c r="I41" i="2" s="1"/>
  <c r="K41" i="2" s="1"/>
  <c r="E38" i="2"/>
  <c r="G38" i="2" s="1"/>
  <c r="E33" i="2"/>
  <c r="G33" i="2" s="1"/>
  <c r="I33" i="2" s="1"/>
  <c r="K33" i="2" s="1"/>
  <c r="M33" i="2" s="1"/>
  <c r="E34" i="2"/>
  <c r="G34" i="2" s="1"/>
  <c r="I34" i="2" s="1"/>
  <c r="K34" i="2" s="1"/>
  <c r="E35" i="2"/>
  <c r="G35" i="2" s="1"/>
  <c r="I35" i="2" s="1"/>
  <c r="K35" i="2" s="1"/>
  <c r="E36" i="2"/>
  <c r="G36" i="2" s="1"/>
  <c r="I36" i="2" s="1"/>
  <c r="K36" i="2" s="1"/>
  <c r="E32" i="2"/>
  <c r="E30" i="2"/>
  <c r="E29" i="2" s="1"/>
  <c r="E26" i="2"/>
  <c r="G26" i="2" s="1"/>
  <c r="I26" i="2" s="1"/>
  <c r="K26" i="2" s="1"/>
  <c r="E27" i="2"/>
  <c r="G27" i="2" s="1"/>
  <c r="I27" i="2" s="1"/>
  <c r="K27" i="2" s="1"/>
  <c r="E28" i="2"/>
  <c r="G28" i="2" s="1"/>
  <c r="I28" i="2" s="1"/>
  <c r="K28" i="2" s="1"/>
  <c r="E25" i="2"/>
  <c r="E20" i="2"/>
  <c r="G20" i="2" s="1"/>
  <c r="I20" i="2" s="1"/>
  <c r="K20" i="2" s="1"/>
  <c r="E21" i="2"/>
  <c r="G21" i="2" s="1"/>
  <c r="I21" i="2" s="1"/>
  <c r="K21" i="2" s="1"/>
  <c r="M21" i="2" s="1"/>
  <c r="E22" i="2"/>
  <c r="G22" i="2" s="1"/>
  <c r="I22" i="2" s="1"/>
  <c r="K22" i="2" s="1"/>
  <c r="E23" i="2"/>
  <c r="G23" i="2" s="1"/>
  <c r="I23" i="2" s="1"/>
  <c r="K23" i="2" s="1"/>
  <c r="E19" i="2"/>
  <c r="G19" i="2" s="1"/>
  <c r="I19" i="2" s="1"/>
  <c r="K19" i="2" s="1"/>
  <c r="M19" i="2" s="1"/>
  <c r="E16" i="2"/>
  <c r="G16" i="2" s="1"/>
  <c r="E17" i="2"/>
  <c r="G17" i="2" s="1"/>
  <c r="I17" i="2" s="1"/>
  <c r="K17" i="2" s="1"/>
  <c r="E15" i="2"/>
  <c r="G8" i="2"/>
  <c r="E9" i="2"/>
  <c r="G9" i="2" s="1"/>
  <c r="I9" i="2" s="1"/>
  <c r="K9" i="2" s="1"/>
  <c r="E10" i="2"/>
  <c r="G10" i="2" s="1"/>
  <c r="I10" i="2" s="1"/>
  <c r="K10" i="2" s="1"/>
  <c r="E11" i="2"/>
  <c r="G11" i="2" s="1"/>
  <c r="I11" i="2" s="1"/>
  <c r="E12" i="2"/>
  <c r="G12" i="2" s="1"/>
  <c r="I12" i="2" s="1"/>
  <c r="K12" i="2" s="1"/>
  <c r="E13" i="2"/>
  <c r="G13" i="2" s="1"/>
  <c r="I13" i="2" s="1"/>
  <c r="K13" i="2" s="1"/>
  <c r="I7" i="2"/>
  <c r="K7" i="2" s="1"/>
  <c r="M7" i="2" s="1"/>
  <c r="R53" i="2"/>
  <c r="R51" i="2"/>
  <c r="R47" i="2"/>
  <c r="R42" i="2"/>
  <c r="R37" i="2"/>
  <c r="R31" i="2"/>
  <c r="R29" i="2"/>
  <c r="R24" i="2"/>
  <c r="R18" i="2"/>
  <c r="R14" i="2"/>
  <c r="R6" i="2"/>
  <c r="P53" i="2"/>
  <c r="P51" i="2"/>
  <c r="P47" i="2"/>
  <c r="P42" i="2"/>
  <c r="P37" i="2"/>
  <c r="P31" i="2"/>
  <c r="P29" i="2"/>
  <c r="P24" i="2"/>
  <c r="P18" i="2"/>
  <c r="P14" i="2"/>
  <c r="P6" i="2"/>
  <c r="N53" i="2"/>
  <c r="N51" i="2"/>
  <c r="N47" i="2"/>
  <c r="N42" i="2"/>
  <c r="N37" i="2"/>
  <c r="N31" i="2"/>
  <c r="N29" i="2"/>
  <c r="N24" i="2"/>
  <c r="N18" i="2"/>
  <c r="N14" i="2"/>
  <c r="N6" i="2"/>
  <c r="J53" i="2"/>
  <c r="J51" i="2"/>
  <c r="J47" i="2"/>
  <c r="J42" i="2"/>
  <c r="J37" i="2"/>
  <c r="J31" i="2"/>
  <c r="J29" i="2"/>
  <c r="J24" i="2"/>
  <c r="J18" i="2"/>
  <c r="J14" i="2"/>
  <c r="J6" i="2"/>
  <c r="H53" i="2"/>
  <c r="H51" i="2"/>
  <c r="H47" i="2"/>
  <c r="H42" i="2"/>
  <c r="H37" i="2"/>
  <c r="H31" i="2"/>
  <c r="H29" i="2"/>
  <c r="H24" i="2"/>
  <c r="H18" i="2"/>
  <c r="H14" i="2"/>
  <c r="H6" i="2"/>
  <c r="F53" i="2"/>
  <c r="F51" i="2"/>
  <c r="F47" i="2"/>
  <c r="F42" i="2"/>
  <c r="F37" i="2"/>
  <c r="F31" i="2"/>
  <c r="F29" i="2"/>
  <c r="F24" i="2"/>
  <c r="F18" i="2"/>
  <c r="F14" i="2"/>
  <c r="F6" i="2"/>
  <c r="D53" i="2"/>
  <c r="D51" i="2"/>
  <c r="D47" i="2"/>
  <c r="D42" i="2"/>
  <c r="D37" i="2"/>
  <c r="D31" i="2"/>
  <c r="D29" i="2"/>
  <c r="D24" i="2"/>
  <c r="D18" i="2"/>
  <c r="D14" i="2"/>
  <c r="D6" i="2"/>
  <c r="M50" i="2" l="1"/>
  <c r="O50" i="2" s="1"/>
  <c r="Q50" i="2" s="1"/>
  <c r="S50" i="2" s="1"/>
  <c r="U50" i="2" s="1"/>
  <c r="M40" i="2"/>
  <c r="O40" i="2" s="1"/>
  <c r="Q40" i="2" s="1"/>
  <c r="S40" i="2" s="1"/>
  <c r="U40" i="2" s="1"/>
  <c r="M17" i="2"/>
  <c r="O17" i="2" s="1"/>
  <c r="Q17" i="2" s="1"/>
  <c r="S17" i="2" s="1"/>
  <c r="U17" i="2" s="1"/>
  <c r="M28" i="2"/>
  <c r="O28" i="2" s="1"/>
  <c r="Q28" i="2" s="1"/>
  <c r="S28" i="2" s="1"/>
  <c r="U28" i="2" s="1"/>
  <c r="M44" i="2"/>
  <c r="O44" i="2" s="1"/>
  <c r="Q44" i="2" s="1"/>
  <c r="S44" i="2" s="1"/>
  <c r="U44" i="2" s="1"/>
  <c r="M13" i="2"/>
  <c r="O13" i="2" s="1"/>
  <c r="Q13" i="2" s="1"/>
  <c r="S13" i="2" s="1"/>
  <c r="U13" i="2" s="1"/>
  <c r="M27" i="2"/>
  <c r="O27" i="2" s="1"/>
  <c r="Q27" i="2" s="1"/>
  <c r="S27" i="2" s="1"/>
  <c r="U27" i="2" s="1"/>
  <c r="M12" i="2"/>
  <c r="O12" i="2" s="1"/>
  <c r="Q12" i="2" s="1"/>
  <c r="S12" i="2" s="1"/>
  <c r="U12" i="2" s="1"/>
  <c r="M41" i="2"/>
  <c r="O41" i="2" s="1"/>
  <c r="Q41" i="2" s="1"/>
  <c r="S41" i="2" s="1"/>
  <c r="U41" i="2" s="1"/>
  <c r="M22" i="2"/>
  <c r="O22" i="2" s="1"/>
  <c r="Q22" i="2" s="1"/>
  <c r="S22" i="2" s="1"/>
  <c r="U22" i="2" s="1"/>
  <c r="E51" i="2"/>
  <c r="M9" i="2"/>
  <c r="O9" i="2" s="1"/>
  <c r="Q9" i="2" s="1"/>
  <c r="S9" i="2" s="1"/>
  <c r="U9" i="2" s="1"/>
  <c r="M36" i="2"/>
  <c r="O36" i="2" s="1"/>
  <c r="Q36" i="2" s="1"/>
  <c r="S36" i="2" s="1"/>
  <c r="U36" i="2" s="1"/>
  <c r="M20" i="2"/>
  <c r="O20" i="2" s="1"/>
  <c r="Q20" i="2" s="1"/>
  <c r="S20" i="2" s="1"/>
  <c r="U20" i="2" s="1"/>
  <c r="M35" i="2"/>
  <c r="O35" i="2" s="1"/>
  <c r="Q35" i="2" s="1"/>
  <c r="S35" i="2" s="1"/>
  <c r="U35" i="2" s="1"/>
  <c r="M46" i="2"/>
  <c r="O46" i="2" s="1"/>
  <c r="Q46" i="2" s="1"/>
  <c r="S46" i="2" s="1"/>
  <c r="U46" i="2" s="1"/>
  <c r="M26" i="2"/>
  <c r="O26" i="2" s="1"/>
  <c r="Q26" i="2" s="1"/>
  <c r="S26" i="2" s="1"/>
  <c r="U26" i="2" s="1"/>
  <c r="M23" i="2"/>
  <c r="O23" i="2" s="1"/>
  <c r="Q23" i="2" s="1"/>
  <c r="S23" i="2" s="1"/>
  <c r="U23" i="2" s="1"/>
  <c r="M10" i="2"/>
  <c r="O10" i="2" s="1"/>
  <c r="Q10" i="2" s="1"/>
  <c r="S10" i="2" s="1"/>
  <c r="U10" i="2" s="1"/>
  <c r="M34" i="2"/>
  <c r="O34" i="2" s="1"/>
  <c r="Q34" i="2" s="1"/>
  <c r="S34" i="2" s="1"/>
  <c r="U34" i="2" s="1"/>
  <c r="G54" i="2"/>
  <c r="R55" i="2"/>
  <c r="P55" i="2"/>
  <c r="N55" i="2"/>
  <c r="J55" i="2"/>
  <c r="H55" i="2"/>
  <c r="F55" i="2"/>
  <c r="D55" i="2"/>
  <c r="E47" i="2"/>
  <c r="E42" i="2"/>
  <c r="O49" i="2"/>
  <c r="Q49" i="2" s="1"/>
  <c r="S49" i="2" s="1"/>
  <c r="U49" i="2" s="1"/>
  <c r="O45" i="2"/>
  <c r="I16" i="2"/>
  <c r="K16" i="2" s="1"/>
  <c r="O39" i="2"/>
  <c r="O19" i="2"/>
  <c r="Q19" i="2" s="1"/>
  <c r="O7" i="2"/>
  <c r="K11" i="2"/>
  <c r="G18" i="2"/>
  <c r="K48" i="2"/>
  <c r="M48" i="2" s="1"/>
  <c r="I47" i="2"/>
  <c r="I18" i="2"/>
  <c r="I43" i="2"/>
  <c r="G42" i="2"/>
  <c r="K18" i="2"/>
  <c r="O21" i="2"/>
  <c r="G6" i="2"/>
  <c r="I8" i="2"/>
  <c r="K8" i="2" s="1"/>
  <c r="G15" i="2"/>
  <c r="I15" i="2" s="1"/>
  <c r="E14" i="2"/>
  <c r="E24" i="2"/>
  <c r="G25" i="2"/>
  <c r="O33" i="2"/>
  <c r="Q33" i="2" s="1"/>
  <c r="S33" i="2" s="1"/>
  <c r="U33" i="2" s="1"/>
  <c r="G51" i="2"/>
  <c r="I52" i="2"/>
  <c r="G37" i="2"/>
  <c r="I38" i="2"/>
  <c r="E31" i="2"/>
  <c r="G32" i="2"/>
  <c r="G30" i="2"/>
  <c r="G47" i="2"/>
  <c r="E18" i="2"/>
  <c r="E37" i="2"/>
  <c r="E6" i="2"/>
  <c r="C53" i="2"/>
  <c r="M47" i="2" l="1"/>
  <c r="M18" i="2"/>
  <c r="M16" i="2"/>
  <c r="O16" i="2" s="1"/>
  <c r="Q16" i="2" s="1"/>
  <c r="S16" i="2" s="1"/>
  <c r="U16" i="2" s="1"/>
  <c r="M8" i="2"/>
  <c r="O8" i="2" s="1"/>
  <c r="Q8" i="2" s="1"/>
  <c r="S8" i="2" s="1"/>
  <c r="U8" i="2" s="1"/>
  <c r="M11" i="2"/>
  <c r="O11" i="2" s="1"/>
  <c r="I54" i="2"/>
  <c r="G53" i="2"/>
  <c r="K6" i="2"/>
  <c r="G14" i="2"/>
  <c r="I6" i="2"/>
  <c r="E55" i="2"/>
  <c r="Q7" i="2"/>
  <c r="Q45" i="2"/>
  <c r="S45" i="2" s="1"/>
  <c r="U45" i="2" s="1"/>
  <c r="I14" i="2"/>
  <c r="K15" i="2"/>
  <c r="M15" i="2" s="1"/>
  <c r="I42" i="2"/>
  <c r="K43" i="2"/>
  <c r="M43" i="2" s="1"/>
  <c r="M42" i="2" s="1"/>
  <c r="G29" i="2"/>
  <c r="I30" i="2"/>
  <c r="S19" i="2"/>
  <c r="U19" i="2" s="1"/>
  <c r="G31" i="2"/>
  <c r="I32" i="2"/>
  <c r="K47" i="2"/>
  <c r="Q39" i="2"/>
  <c r="S39" i="2" s="1"/>
  <c r="U39" i="2" s="1"/>
  <c r="I51" i="2"/>
  <c r="K52" i="2"/>
  <c r="M52" i="2" s="1"/>
  <c r="M51" i="2" s="1"/>
  <c r="K38" i="2"/>
  <c r="M38" i="2" s="1"/>
  <c r="M37" i="2" s="1"/>
  <c r="I37" i="2"/>
  <c r="G24" i="2"/>
  <c r="I25" i="2"/>
  <c r="O18" i="2"/>
  <c r="Q21" i="2"/>
  <c r="S21" i="2" s="1"/>
  <c r="U21" i="2" s="1"/>
  <c r="C55" i="2"/>
  <c r="M14" i="2" l="1"/>
  <c r="U18" i="2"/>
  <c r="Q11" i="2"/>
  <c r="S11" i="2" s="1"/>
  <c r="U11" i="2" s="1"/>
  <c r="O6" i="2"/>
  <c r="M6" i="2"/>
  <c r="K54" i="2"/>
  <c r="M54" i="2" s="1"/>
  <c r="M53" i="2" s="1"/>
  <c r="I53" i="2"/>
  <c r="G55" i="2"/>
  <c r="S18" i="2"/>
  <c r="K42" i="2"/>
  <c r="K37" i="2"/>
  <c r="K32" i="2"/>
  <c r="M32" i="2" s="1"/>
  <c r="M31" i="2" s="1"/>
  <c r="I31" i="2"/>
  <c r="K51" i="2"/>
  <c r="K14" i="2"/>
  <c r="Q18" i="2"/>
  <c r="K25" i="2"/>
  <c r="M25" i="2" s="1"/>
  <c r="M24" i="2" s="1"/>
  <c r="I24" i="2"/>
  <c r="O48" i="2"/>
  <c r="I29" i="2"/>
  <c r="K30" i="2"/>
  <c r="M30" i="2" s="1"/>
  <c r="M29" i="2" s="1"/>
  <c r="S7" i="2"/>
  <c r="U7" i="2" s="1"/>
  <c r="Q6" i="2" l="1"/>
  <c r="U6" i="2"/>
  <c r="M55" i="2"/>
  <c r="K53" i="2"/>
  <c r="S6" i="2"/>
  <c r="O15" i="2"/>
  <c r="K29" i="2"/>
  <c r="O43" i="2"/>
  <c r="O52" i="2"/>
  <c r="O47" i="2"/>
  <c r="Q48" i="2"/>
  <c r="I55" i="2"/>
  <c r="K31" i="2"/>
  <c r="K24" i="2"/>
  <c r="O38" i="2"/>
  <c r="O54" i="2" l="1"/>
  <c r="K55" i="2"/>
  <c r="O51" i="2"/>
  <c r="Q52" i="2"/>
  <c r="O25" i="2"/>
  <c r="Q43" i="2"/>
  <c r="O42" i="2"/>
  <c r="O32" i="2"/>
  <c r="O30" i="2"/>
  <c r="Q47" i="2"/>
  <c r="S48" i="2"/>
  <c r="U48" i="2" s="1"/>
  <c r="U47" i="2" s="1"/>
  <c r="Q38" i="2"/>
  <c r="O37" i="2"/>
  <c r="O14" i="2"/>
  <c r="Q15" i="2"/>
  <c r="O53" i="2" l="1"/>
  <c r="Q54" i="2"/>
  <c r="S47" i="2"/>
  <c r="O29" i="2"/>
  <c r="Q30" i="2"/>
  <c r="S15" i="2"/>
  <c r="U15" i="2" s="1"/>
  <c r="U14" i="2" s="1"/>
  <c r="Q14" i="2"/>
  <c r="O31" i="2"/>
  <c r="Q32" i="2"/>
  <c r="Q37" i="2"/>
  <c r="S38" i="2"/>
  <c r="U38" i="2" s="1"/>
  <c r="U37" i="2" s="1"/>
  <c r="S43" i="2"/>
  <c r="U43" i="2" s="1"/>
  <c r="U42" i="2" s="1"/>
  <c r="Q42" i="2"/>
  <c r="Q25" i="2"/>
  <c r="O24" i="2"/>
  <c r="S52" i="2"/>
  <c r="U52" i="2" s="1"/>
  <c r="U51" i="2" s="1"/>
  <c r="Q51" i="2"/>
  <c r="S51" i="2" l="1"/>
  <c r="S54" i="2"/>
  <c r="U54" i="2" s="1"/>
  <c r="U53" i="2" s="1"/>
  <c r="Q53" i="2"/>
  <c r="S14" i="2"/>
  <c r="S42" i="2"/>
  <c r="S37" i="2"/>
  <c r="O55" i="2"/>
  <c r="S32" i="2"/>
  <c r="U32" i="2" s="1"/>
  <c r="U31" i="2" s="1"/>
  <c r="Q31" i="2"/>
  <c r="S25" i="2"/>
  <c r="U25" i="2" s="1"/>
  <c r="U24" i="2" s="1"/>
  <c r="Q24" i="2"/>
  <c r="Q29" i="2"/>
  <c r="S30" i="2"/>
  <c r="U30" i="2" s="1"/>
  <c r="U29" i="2" s="1"/>
  <c r="U55" i="2" l="1"/>
  <c r="S53" i="2"/>
  <c r="S31" i="2"/>
  <c r="S29" i="2"/>
  <c r="S24" i="2"/>
  <c r="Q55" i="2"/>
  <c r="S55" i="2" l="1"/>
</calcChain>
</file>

<file path=xl/sharedStrings.xml><?xml version="1.0" encoding="utf-8"?>
<sst xmlns="http://schemas.openxmlformats.org/spreadsheetml/2006/main" count="122" uniqueCount="116">
  <si>
    <t>Итого: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</si>
  <si>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</si>
  <si>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</si>
  <si>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</si>
  <si>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</si>
  <si>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</si>
  <si>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</si>
  <si>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</si>
  <si>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</si>
  <si>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</si>
  <si>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</si>
  <si>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</si>
  <si>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</si>
  <si>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</si>
  <si>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</si>
  <si>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</si>
  <si>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</si>
  <si>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</si>
  <si>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</si>
  <si>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</si>
  <si>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</si>
  <si>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</si>
  <si>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</si>
  <si>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</si>
  <si>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</si>
  <si>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</si>
  <si>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</si>
  <si>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</si>
  <si>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</si>
  <si>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</si>
  <si>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</si>
  <si>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</si>
  <si>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</si>
  <si>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</si>
  <si>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</si>
  <si>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</si>
  <si>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</si>
  <si>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</si>
  <si>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</si>
  <si>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</si>
  <si>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</si>
  <si>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</si>
  <si>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</si>
  <si>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</si>
  <si>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</si>
  <si>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</si>
  <si>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</si>
  <si>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</si>
  <si>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</si>
  <si>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</si>
  <si>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 показателя</t>
  </si>
  <si>
    <t>Коды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</si>
  <si>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</si>
  <si>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</si>
  <si>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</si>
  <si>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</si>
  <si>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</si>
  <si>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</si>
  <si>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</si>
  <si>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</si>
  <si>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</si>
  <si>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</si>
  <si>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</si>
  <si>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</si>
  <si>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</si>
  <si>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</si>
  <si>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</si>
  <si>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</si>
  <si>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</si>
  <si>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</si>
  <si>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</si>
  <si>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</si>
  <si>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</si>
  <si>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</si>
  <si>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</si>
  <si>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</si>
  <si>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</si>
  <si>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</si>
  <si>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</si>
  <si>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</si>
  <si>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</si>
  <si>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</si>
  <si>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</si>
  <si>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</si>
  <si>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</si>
  <si>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</si>
  <si>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</si>
  <si>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</si>
  <si>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</si>
  <si>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</si>
  <si>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</si>
  <si>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</si>
  <si>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</si>
  <si>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1100</t>
  </si>
  <si>
    <t>1101</t>
  </si>
  <si>
    <t>1102</t>
  </si>
  <si>
    <t>1105</t>
  </si>
  <si>
    <t>1202</t>
  </si>
  <si>
    <t>1300</t>
  </si>
  <si>
    <t>1301</t>
  </si>
  <si>
    <t>1200</t>
  </si>
  <si>
    <t>Изменения в Решение Думы
 (+/-)</t>
  </si>
  <si>
    <t>Изменения в Решение Думы 
(+/-)</t>
  </si>
  <si>
    <t>Приложение 5</t>
  </si>
  <si>
    <t>Первоначально утверждено Решение Думы от 27.11.2017 №253</t>
  </si>
  <si>
    <t>Утверждено Решением Думы от 22.02.2018
 №285</t>
  </si>
  <si>
    <t>Утверждено Решением Думы от 30.03.2018 №312</t>
  </si>
  <si>
    <t>Утверждено Решением Думы от 26.04.2018 №339</t>
  </si>
  <si>
    <t>Утверждено Решением Думы от 22.06.2018 №360</t>
  </si>
  <si>
    <t>Утверждено Решением Думы от 28.09.2018 №377</t>
  </si>
  <si>
    <t>Утверждено Решением Думы от 26.10.2018 №392</t>
  </si>
  <si>
    <t>Утверждено Решением Думы от 23.11.2018 №400</t>
  </si>
  <si>
    <t>Утверждено Решением Думы от 06.12.2018 №414</t>
  </si>
  <si>
    <t>Уточненный план на 2018г.</t>
  </si>
  <si>
    <t>Изменения  (+/-)</t>
  </si>
  <si>
    <t>Информация о внесенных изменениях в Решение Думы города Нижневартовска" О бюджете города Нижневартовска на 2018 год и на плановый период 2019 и 2020 годов" по расходам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</si>
</sst>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1" applyNumberFormat="1" applyFont="1" applyFill="1" applyAlignment="1" applyProtection="1">
      <alignment horizontal="centerContinuous"/>
      <protection hidden="1"/>
    </xf>
    <xf numFmtId="16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justify" vertical="center" wrapText="1"/>
      <protection hidden="1"/>
    </xf>
    <xf numFmtId="164" fontId="2" fillId="0" borderId="2" xfId="1" applyNumberFormat="1" applyFont="1" applyFill="1" applyBorder="1" applyAlignment="1" applyProtection="1">
      <alignment horizontal="justify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vertical="center"/>
      <protection hidden="1"/>
    </xf>
    <xf numFmtId="165" fontId="4" fillId="0" borderId="2" xfId="1" applyNumberFormat="1" applyFont="1" applyFill="1" applyBorder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/>
    </xf>
    <xf numFmtId="165" fontId="5" fillId="0" borderId="0" xfId="1" applyNumberFormat="1" applyFont="1"/>
    <xf numFmtId="0" fontId="6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9"/>
  <sheetViews>
    <sheetView showGridLines="0" tabSelected="1" zoomScale="80" zoomScaleNormal="80" workbookViewId="0">
      <pane xSplit="2" topLeftCell="C1" activePane="topRight" state="frozen"/>
      <selection pane="topRight" activeCell="I9" sqref="I9"/>
    </sheetView>
  </sheetViews>
  <sheetFormatPr defaultColWidth="9.28515625" defaultRowHeight="14.25" x14ac:dyDescent="0.2"/>
  <cols>
    <col min="1" max="1" width="45.5703125" style="3" customWidth="1"/>
    <col min="2" max="2" width="7.7109375" style="3" customWidth="1"/>
    <col min="3" max="3" width="16.5703125" style="3" customWidth="1"/>
    <col min="4" max="4" width="12.7109375" style="3" customWidth="1"/>
    <col min="5" max="5" width="15" style="3" customWidth="1"/>
    <col min="6" max="6" width="12.7109375" style="3" customWidth="1"/>
    <col min="7" max="7" width="14.28515625" style="3" customWidth="1"/>
    <col min="8" max="8" width="12" style="3" customWidth="1"/>
    <col min="9" max="9" width="15.28515625" style="3" customWidth="1"/>
    <col min="10" max="10" width="11.5703125" style="3" customWidth="1"/>
    <col min="11" max="11" width="14.5703125" style="3" customWidth="1"/>
    <col min="12" max="12" width="13.140625" style="3" customWidth="1"/>
    <col min="13" max="13" width="15" style="3" customWidth="1"/>
    <col min="14" max="14" width="13.5703125" style="3" customWidth="1"/>
    <col min="15" max="15" width="15.5703125" style="3" customWidth="1"/>
    <col min="16" max="16" width="12.7109375" style="3" customWidth="1"/>
    <col min="17" max="17" width="15.28515625" style="3" customWidth="1"/>
    <col min="18" max="18" width="12.28515625" style="3" customWidth="1"/>
    <col min="19" max="19" width="14.5703125" style="3" customWidth="1"/>
    <col min="20" max="20" width="17" style="3" customWidth="1"/>
    <col min="21" max="21" width="15.85546875" style="3" customWidth="1"/>
    <col min="22" max="226" width="9.140625" style="3" customWidth="1"/>
    <col min="227" max="16384" width="9.28515625" style="3"/>
  </cols>
  <sheetData>
    <row r="1" spans="1:21" ht="15.75" x14ac:dyDescent="0.25">
      <c r="A1" s="1"/>
      <c r="B1" s="1"/>
      <c r="C1" s="1"/>
      <c r="U1" s="19" t="s">
        <v>103</v>
      </c>
    </row>
    <row r="2" spans="1:21" ht="18.75" x14ac:dyDescent="0.3">
      <c r="A2" s="21" t="s">
        <v>115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15" x14ac:dyDescent="0.25">
      <c r="A3" s="4"/>
      <c r="B3" s="4"/>
      <c r="C3" s="9"/>
    </row>
    <row r="4" spans="1:21" ht="133.5" customHeight="1" x14ac:dyDescent="0.2">
      <c r="A4" s="10" t="s">
        <v>50</v>
      </c>
      <c r="B4" s="11" t="s">
        <v>51</v>
      </c>
      <c r="C4" s="11" t="s">
        <v>104</v>
      </c>
      <c r="D4" s="11" t="s">
        <v>101</v>
      </c>
      <c r="E4" s="11" t="s">
        <v>105</v>
      </c>
      <c r="F4" s="11" t="s">
        <v>101</v>
      </c>
      <c r="G4" s="11" t="s">
        <v>106</v>
      </c>
      <c r="H4" s="11" t="s">
        <v>101</v>
      </c>
      <c r="I4" s="11" t="s">
        <v>107</v>
      </c>
      <c r="J4" s="11" t="s">
        <v>101</v>
      </c>
      <c r="K4" s="11" t="s">
        <v>108</v>
      </c>
      <c r="L4" s="11" t="s">
        <v>101</v>
      </c>
      <c r="M4" s="11" t="s">
        <v>109</v>
      </c>
      <c r="N4" s="11" t="s">
        <v>102</v>
      </c>
      <c r="O4" s="11" t="s">
        <v>110</v>
      </c>
      <c r="P4" s="11" t="s">
        <v>102</v>
      </c>
      <c r="Q4" s="11" t="s">
        <v>111</v>
      </c>
      <c r="R4" s="11" t="s">
        <v>102</v>
      </c>
      <c r="S4" s="11" t="s">
        <v>112</v>
      </c>
      <c r="T4" s="18" t="s">
        <v>114</v>
      </c>
      <c r="U4" s="18" t="s">
        <v>113</v>
      </c>
    </row>
    <row r="5" spans="1:21" ht="15" x14ac:dyDescent="0.2">
      <c r="A5" s="5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  <c r="P5" s="6">
        <v>16</v>
      </c>
      <c r="Q5" s="6">
        <v>17</v>
      </c>
      <c r="R5" s="6">
        <v>18</v>
      </c>
      <c r="S5" s="6">
        <v>19</v>
      </c>
      <c r="T5" s="6">
        <v>20</v>
      </c>
      <c r="U5" s="6">
        <v>21</v>
      </c>
    </row>
    <row r="6" spans="1:21" x14ac:dyDescent="0.2">
      <c r="A6" s="2" t="s">
        <v>49</v>
      </c>
      <c r="B6" s="12" t="s">
        <v>52</v>
      </c>
      <c r="C6" s="14">
        <f t="shared" ref="C6:S6" si="0">SUM(C7:C13)</f>
        <v>1215813.77</v>
      </c>
      <c r="D6" s="14">
        <f t="shared" si="0"/>
        <v>41133.379999999997</v>
      </c>
      <c r="E6" s="14">
        <f t="shared" si="0"/>
        <v>1256947.1499999999</v>
      </c>
      <c r="F6" s="14">
        <f t="shared" si="0"/>
        <v>0</v>
      </c>
      <c r="G6" s="14">
        <f t="shared" si="0"/>
        <v>1256947.1499999999</v>
      </c>
      <c r="H6" s="14">
        <f t="shared" si="0"/>
        <v>1589.2799999999997</v>
      </c>
      <c r="I6" s="14">
        <f t="shared" si="0"/>
        <v>1258536.43</v>
      </c>
      <c r="J6" s="14">
        <f t="shared" si="0"/>
        <v>5500.63</v>
      </c>
      <c r="K6" s="14">
        <f t="shared" si="0"/>
        <v>1264037.06</v>
      </c>
      <c r="L6" s="14">
        <f t="shared" si="0"/>
        <v>249279.25</v>
      </c>
      <c r="M6" s="14">
        <f t="shared" si="0"/>
        <v>1513316.31</v>
      </c>
      <c r="N6" s="14">
        <f t="shared" si="0"/>
        <v>0</v>
      </c>
      <c r="O6" s="14">
        <f t="shared" si="0"/>
        <v>1513316.31</v>
      </c>
      <c r="P6" s="14">
        <f t="shared" si="0"/>
        <v>150</v>
      </c>
      <c r="Q6" s="14">
        <f t="shared" si="0"/>
        <v>1513466.31</v>
      </c>
      <c r="R6" s="14">
        <f t="shared" si="0"/>
        <v>55481</v>
      </c>
      <c r="S6" s="14">
        <f t="shared" si="0"/>
        <v>1568947.31</v>
      </c>
      <c r="T6" s="14">
        <f t="shared" ref="T6:U6" si="1">SUM(T7:T13)</f>
        <v>2600</v>
      </c>
      <c r="U6" s="14">
        <f t="shared" si="1"/>
        <v>1571547.31</v>
      </c>
    </row>
    <row r="7" spans="1:21" ht="45" x14ac:dyDescent="0.2">
      <c r="A7" s="7" t="s">
        <v>48</v>
      </c>
      <c r="B7" s="13" t="s">
        <v>53</v>
      </c>
      <c r="C7" s="15">
        <v>6372.61</v>
      </c>
      <c r="D7" s="15"/>
      <c r="E7" s="15">
        <f t="shared" ref="E7:Q54" si="2">C7+D7</f>
        <v>6372.61</v>
      </c>
      <c r="F7" s="15"/>
      <c r="G7" s="15">
        <f>E7+F7</f>
        <v>6372.61</v>
      </c>
      <c r="H7" s="15"/>
      <c r="I7" s="15">
        <f>G7+H7</f>
        <v>6372.61</v>
      </c>
      <c r="J7" s="15"/>
      <c r="K7" s="15">
        <f>I7+J7</f>
        <v>6372.61</v>
      </c>
      <c r="L7" s="15"/>
      <c r="M7" s="15">
        <f>K7+L7</f>
        <v>6372.61</v>
      </c>
      <c r="N7" s="15"/>
      <c r="O7" s="15">
        <f t="shared" ref="O7:O13" si="3">M7+N7</f>
        <v>6372.61</v>
      </c>
      <c r="P7" s="15"/>
      <c r="Q7" s="15">
        <f>O7+P7</f>
        <v>6372.61</v>
      </c>
      <c r="R7" s="15"/>
      <c r="S7" s="15">
        <f>Q7+R7</f>
        <v>6372.61</v>
      </c>
      <c r="T7" s="15"/>
      <c r="U7" s="15">
        <f>S7+T7</f>
        <v>6372.61</v>
      </c>
    </row>
    <row r="8" spans="1:21" ht="60" x14ac:dyDescent="0.2">
      <c r="A8" s="7" t="s">
        <v>47</v>
      </c>
      <c r="B8" s="13" t="s">
        <v>54</v>
      </c>
      <c r="C8" s="15">
        <v>46704.9</v>
      </c>
      <c r="D8" s="15"/>
      <c r="E8" s="15">
        <f t="shared" ref="E8" si="4">C8+D8</f>
        <v>46704.9</v>
      </c>
      <c r="F8" s="15"/>
      <c r="G8" s="15">
        <f t="shared" si="2"/>
        <v>46704.9</v>
      </c>
      <c r="H8" s="15"/>
      <c r="I8" s="15">
        <f t="shared" si="2"/>
        <v>46704.9</v>
      </c>
      <c r="J8" s="15"/>
      <c r="K8" s="15">
        <f t="shared" si="2"/>
        <v>46704.9</v>
      </c>
      <c r="L8" s="15">
        <v>3452</v>
      </c>
      <c r="M8" s="15">
        <f t="shared" si="2"/>
        <v>50156.9</v>
      </c>
      <c r="N8" s="15"/>
      <c r="O8" s="15">
        <f t="shared" si="3"/>
        <v>50156.9</v>
      </c>
      <c r="P8" s="15"/>
      <c r="Q8" s="15">
        <f t="shared" si="2"/>
        <v>50156.9</v>
      </c>
      <c r="R8" s="15">
        <v>2495</v>
      </c>
      <c r="S8" s="15">
        <f t="shared" ref="S8:S54" si="5">Q8+R8</f>
        <v>52651.9</v>
      </c>
      <c r="T8" s="15"/>
      <c r="U8" s="15">
        <f t="shared" ref="U8:U13" si="6">S8+T8</f>
        <v>52651.9</v>
      </c>
    </row>
    <row r="9" spans="1:21" ht="60" x14ac:dyDescent="0.2">
      <c r="A9" s="7" t="s">
        <v>46</v>
      </c>
      <c r="B9" s="13" t="s">
        <v>55</v>
      </c>
      <c r="C9" s="15">
        <v>654044.99</v>
      </c>
      <c r="D9" s="15"/>
      <c r="E9" s="15">
        <f t="shared" si="2"/>
        <v>654044.99</v>
      </c>
      <c r="F9" s="15"/>
      <c r="G9" s="15">
        <f t="shared" si="2"/>
        <v>654044.99</v>
      </c>
      <c r="H9" s="15">
        <v>3849.56</v>
      </c>
      <c r="I9" s="15">
        <f t="shared" si="2"/>
        <v>657894.55000000005</v>
      </c>
      <c r="J9" s="15"/>
      <c r="K9" s="15">
        <f t="shared" si="2"/>
        <v>657894.55000000005</v>
      </c>
      <c r="L9" s="15">
        <v>26992.02</v>
      </c>
      <c r="M9" s="15">
        <f t="shared" si="2"/>
        <v>684886.57000000007</v>
      </c>
      <c r="N9" s="15"/>
      <c r="O9" s="15">
        <f t="shared" si="3"/>
        <v>684886.57000000007</v>
      </c>
      <c r="P9" s="15"/>
      <c r="Q9" s="15">
        <f t="shared" si="2"/>
        <v>684886.57000000007</v>
      </c>
      <c r="R9" s="15">
        <v>38200</v>
      </c>
      <c r="S9" s="15">
        <f t="shared" si="5"/>
        <v>723086.57000000007</v>
      </c>
      <c r="T9" s="15"/>
      <c r="U9" s="15">
        <f t="shared" si="6"/>
        <v>723086.57000000007</v>
      </c>
    </row>
    <row r="10" spans="1:21" ht="15" x14ac:dyDescent="0.2">
      <c r="A10" s="7" t="s">
        <v>45</v>
      </c>
      <c r="B10" s="13" t="s">
        <v>56</v>
      </c>
      <c r="C10" s="15">
        <v>324.10000000000002</v>
      </c>
      <c r="D10" s="15"/>
      <c r="E10" s="15">
        <f t="shared" si="2"/>
        <v>324.10000000000002</v>
      </c>
      <c r="F10" s="15"/>
      <c r="G10" s="15">
        <f t="shared" si="2"/>
        <v>324.10000000000002</v>
      </c>
      <c r="H10" s="15"/>
      <c r="I10" s="15">
        <f t="shared" si="2"/>
        <v>324.10000000000002</v>
      </c>
      <c r="J10" s="15"/>
      <c r="K10" s="15">
        <f t="shared" si="2"/>
        <v>324.10000000000002</v>
      </c>
      <c r="L10" s="15"/>
      <c r="M10" s="15">
        <f t="shared" si="2"/>
        <v>324.10000000000002</v>
      </c>
      <c r="N10" s="15"/>
      <c r="O10" s="15">
        <f t="shared" si="3"/>
        <v>324.10000000000002</v>
      </c>
      <c r="P10" s="15"/>
      <c r="Q10" s="15">
        <f t="shared" si="2"/>
        <v>324.10000000000002</v>
      </c>
      <c r="R10" s="15"/>
      <c r="S10" s="15">
        <f t="shared" si="5"/>
        <v>324.10000000000002</v>
      </c>
      <c r="T10" s="15"/>
      <c r="U10" s="15">
        <f t="shared" si="6"/>
        <v>324.10000000000002</v>
      </c>
    </row>
    <row r="11" spans="1:21" ht="45" x14ac:dyDescent="0.2">
      <c r="A11" s="7" t="s">
        <v>44</v>
      </c>
      <c r="B11" s="13" t="s">
        <v>57</v>
      </c>
      <c r="C11" s="15">
        <v>119827.01</v>
      </c>
      <c r="D11" s="15"/>
      <c r="E11" s="15">
        <f t="shared" si="2"/>
        <v>119827.01</v>
      </c>
      <c r="F11" s="15"/>
      <c r="G11" s="15">
        <f t="shared" si="2"/>
        <v>119827.01</v>
      </c>
      <c r="H11" s="15"/>
      <c r="I11" s="15">
        <f t="shared" si="2"/>
        <v>119827.01</v>
      </c>
      <c r="J11" s="15">
        <v>1648.3</v>
      </c>
      <c r="K11" s="15">
        <f t="shared" si="2"/>
        <v>121475.31</v>
      </c>
      <c r="L11" s="15">
        <v>548</v>
      </c>
      <c r="M11" s="15">
        <f t="shared" si="2"/>
        <v>122023.31</v>
      </c>
      <c r="N11" s="15"/>
      <c r="O11" s="15">
        <f t="shared" si="3"/>
        <v>122023.31</v>
      </c>
      <c r="P11" s="15"/>
      <c r="Q11" s="15">
        <f t="shared" si="2"/>
        <v>122023.31</v>
      </c>
      <c r="R11" s="15">
        <v>1426</v>
      </c>
      <c r="S11" s="15">
        <f t="shared" si="5"/>
        <v>123449.31</v>
      </c>
      <c r="T11" s="15"/>
      <c r="U11" s="15">
        <f t="shared" si="6"/>
        <v>123449.31</v>
      </c>
    </row>
    <row r="12" spans="1:21" ht="15" x14ac:dyDescent="0.2">
      <c r="A12" s="7" t="s">
        <v>43</v>
      </c>
      <c r="B12" s="13" t="s">
        <v>58</v>
      </c>
      <c r="C12" s="15">
        <v>28000</v>
      </c>
      <c r="D12" s="15"/>
      <c r="E12" s="15">
        <f t="shared" si="2"/>
        <v>28000</v>
      </c>
      <c r="F12" s="15"/>
      <c r="G12" s="15">
        <f t="shared" si="2"/>
        <v>28000</v>
      </c>
      <c r="H12" s="15"/>
      <c r="I12" s="15">
        <f t="shared" si="2"/>
        <v>28000</v>
      </c>
      <c r="J12" s="15">
        <v>-7993</v>
      </c>
      <c r="K12" s="15">
        <f t="shared" si="2"/>
        <v>20007</v>
      </c>
      <c r="L12" s="15">
        <v>-15000</v>
      </c>
      <c r="M12" s="15">
        <f t="shared" si="2"/>
        <v>5007</v>
      </c>
      <c r="N12" s="15"/>
      <c r="O12" s="15">
        <f t="shared" si="3"/>
        <v>5007</v>
      </c>
      <c r="P12" s="15"/>
      <c r="Q12" s="15">
        <f t="shared" si="2"/>
        <v>5007</v>
      </c>
      <c r="R12" s="15">
        <v>-3000</v>
      </c>
      <c r="S12" s="15">
        <f t="shared" si="5"/>
        <v>2007</v>
      </c>
      <c r="T12" s="15"/>
      <c r="U12" s="15">
        <f t="shared" si="6"/>
        <v>2007</v>
      </c>
    </row>
    <row r="13" spans="1:21" ht="15" x14ac:dyDescent="0.2">
      <c r="A13" s="7" t="s">
        <v>42</v>
      </c>
      <c r="B13" s="13" t="s">
        <v>59</v>
      </c>
      <c r="C13" s="15">
        <v>360540.15999999997</v>
      </c>
      <c r="D13" s="15">
        <v>41133.379999999997</v>
      </c>
      <c r="E13" s="15">
        <f t="shared" si="2"/>
        <v>401673.54</v>
      </c>
      <c r="F13" s="15"/>
      <c r="G13" s="15">
        <f t="shared" si="2"/>
        <v>401673.54</v>
      </c>
      <c r="H13" s="15">
        <v>-2260.2800000000002</v>
      </c>
      <c r="I13" s="15">
        <f t="shared" si="2"/>
        <v>399413.25999999995</v>
      </c>
      <c r="J13" s="15">
        <v>11845.33</v>
      </c>
      <c r="K13" s="15">
        <f t="shared" si="2"/>
        <v>411258.58999999997</v>
      </c>
      <c r="L13" s="15">
        <v>233287.23</v>
      </c>
      <c r="M13" s="15">
        <f t="shared" si="2"/>
        <v>644545.81999999995</v>
      </c>
      <c r="N13" s="15"/>
      <c r="O13" s="15">
        <f t="shared" si="3"/>
        <v>644545.81999999995</v>
      </c>
      <c r="P13" s="15">
        <v>150</v>
      </c>
      <c r="Q13" s="15">
        <f t="shared" si="2"/>
        <v>644695.81999999995</v>
      </c>
      <c r="R13" s="15">
        <v>16360</v>
      </c>
      <c r="S13" s="15">
        <f t="shared" si="5"/>
        <v>661055.81999999995</v>
      </c>
      <c r="T13" s="15">
        <v>2600</v>
      </c>
      <c r="U13" s="15">
        <f t="shared" si="6"/>
        <v>663655.81999999995</v>
      </c>
    </row>
    <row r="14" spans="1:21" ht="42.75" x14ac:dyDescent="0.2">
      <c r="A14" s="8" t="s">
        <v>41</v>
      </c>
      <c r="B14" s="12" t="s">
        <v>60</v>
      </c>
      <c r="C14" s="14">
        <f t="shared" ref="C14:S14" si="7">SUM(C15:C17)</f>
        <v>201593.68</v>
      </c>
      <c r="D14" s="14">
        <f t="shared" si="7"/>
        <v>-1504.1</v>
      </c>
      <c r="E14" s="14">
        <f t="shared" si="7"/>
        <v>200089.58000000002</v>
      </c>
      <c r="F14" s="14">
        <f t="shared" si="7"/>
        <v>0</v>
      </c>
      <c r="G14" s="14">
        <f t="shared" si="7"/>
        <v>200089.58000000002</v>
      </c>
      <c r="H14" s="14">
        <f t="shared" si="7"/>
        <v>-589.08999999999992</v>
      </c>
      <c r="I14" s="14">
        <f t="shared" si="7"/>
        <v>199500.49</v>
      </c>
      <c r="J14" s="14">
        <f t="shared" si="7"/>
        <v>0</v>
      </c>
      <c r="K14" s="14">
        <f t="shared" si="7"/>
        <v>199500.49</v>
      </c>
      <c r="L14" s="14">
        <f t="shared" si="7"/>
        <v>3789.89</v>
      </c>
      <c r="M14" s="14">
        <f t="shared" si="7"/>
        <v>203290.38</v>
      </c>
      <c r="N14" s="14">
        <f t="shared" si="7"/>
        <v>0</v>
      </c>
      <c r="O14" s="14">
        <f t="shared" si="7"/>
        <v>203290.38</v>
      </c>
      <c r="P14" s="14">
        <f t="shared" si="7"/>
        <v>2765.01</v>
      </c>
      <c r="Q14" s="14">
        <f t="shared" si="7"/>
        <v>206055.39</v>
      </c>
      <c r="R14" s="14">
        <f t="shared" si="7"/>
        <v>0</v>
      </c>
      <c r="S14" s="14">
        <f t="shared" si="7"/>
        <v>206055.39</v>
      </c>
      <c r="T14" s="14">
        <f t="shared" ref="T14:U14" si="8">SUM(T15:T17)</f>
        <v>-201.5</v>
      </c>
      <c r="U14" s="14">
        <f t="shared" si="8"/>
        <v>205853.89</v>
      </c>
    </row>
    <row r="15" spans="1:21" ht="15" x14ac:dyDescent="0.2">
      <c r="A15" s="7" t="s">
        <v>40</v>
      </c>
      <c r="B15" s="13" t="s">
        <v>61</v>
      </c>
      <c r="C15" s="15">
        <v>27736</v>
      </c>
      <c r="D15" s="15"/>
      <c r="E15" s="15">
        <f t="shared" si="2"/>
        <v>27736</v>
      </c>
      <c r="F15" s="15"/>
      <c r="G15" s="15">
        <f t="shared" si="2"/>
        <v>27736</v>
      </c>
      <c r="H15" s="15"/>
      <c r="I15" s="15">
        <f t="shared" si="2"/>
        <v>27736</v>
      </c>
      <c r="J15" s="15"/>
      <c r="K15" s="15">
        <f t="shared" si="2"/>
        <v>27736</v>
      </c>
      <c r="L15" s="15">
        <v>3406.2</v>
      </c>
      <c r="M15" s="15">
        <f t="shared" si="2"/>
        <v>31142.2</v>
      </c>
      <c r="N15" s="15"/>
      <c r="O15" s="15">
        <f>M15+N15</f>
        <v>31142.2</v>
      </c>
      <c r="P15" s="15"/>
      <c r="Q15" s="15">
        <f t="shared" si="2"/>
        <v>31142.2</v>
      </c>
      <c r="R15" s="15"/>
      <c r="S15" s="15">
        <f t="shared" si="5"/>
        <v>31142.2</v>
      </c>
      <c r="T15" s="15">
        <v>-201.5</v>
      </c>
      <c r="U15" s="15">
        <f t="shared" ref="U15:U17" si="9">S15+T15</f>
        <v>30940.7</v>
      </c>
    </row>
    <row r="16" spans="1:21" ht="45" x14ac:dyDescent="0.2">
      <c r="A16" s="7" t="s">
        <v>39</v>
      </c>
      <c r="B16" s="13" t="s">
        <v>62</v>
      </c>
      <c r="C16" s="15">
        <v>162843.88</v>
      </c>
      <c r="D16" s="15"/>
      <c r="E16" s="15">
        <f t="shared" si="2"/>
        <v>162843.88</v>
      </c>
      <c r="F16" s="15"/>
      <c r="G16" s="15">
        <f t="shared" si="2"/>
        <v>162843.88</v>
      </c>
      <c r="H16" s="15">
        <v>-550.78</v>
      </c>
      <c r="I16" s="15">
        <f t="shared" si="2"/>
        <v>162293.1</v>
      </c>
      <c r="J16" s="15"/>
      <c r="K16" s="15">
        <f t="shared" si="2"/>
        <v>162293.1</v>
      </c>
      <c r="L16" s="15">
        <v>263.69</v>
      </c>
      <c r="M16" s="15">
        <f t="shared" si="2"/>
        <v>162556.79</v>
      </c>
      <c r="N16" s="15"/>
      <c r="O16" s="15">
        <f>M16+N16</f>
        <v>162556.79</v>
      </c>
      <c r="P16" s="15"/>
      <c r="Q16" s="15">
        <f t="shared" si="2"/>
        <v>162556.79</v>
      </c>
      <c r="R16" s="15"/>
      <c r="S16" s="15">
        <f t="shared" si="5"/>
        <v>162556.79</v>
      </c>
      <c r="T16" s="15"/>
      <c r="U16" s="15">
        <f t="shared" si="9"/>
        <v>162556.79</v>
      </c>
    </row>
    <row r="17" spans="1:21" ht="45" x14ac:dyDescent="0.2">
      <c r="A17" s="7" t="s">
        <v>38</v>
      </c>
      <c r="B17" s="13" t="s">
        <v>63</v>
      </c>
      <c r="C17" s="15">
        <v>11013.8</v>
      </c>
      <c r="D17" s="15">
        <v>-1504.1</v>
      </c>
      <c r="E17" s="15">
        <f t="shared" si="2"/>
        <v>9509.6999999999989</v>
      </c>
      <c r="F17" s="15"/>
      <c r="G17" s="15">
        <f t="shared" si="2"/>
        <v>9509.6999999999989</v>
      </c>
      <c r="H17" s="15">
        <v>-38.31</v>
      </c>
      <c r="I17" s="15">
        <f t="shared" si="2"/>
        <v>9471.39</v>
      </c>
      <c r="J17" s="15"/>
      <c r="K17" s="15">
        <f t="shared" si="2"/>
        <v>9471.39</v>
      </c>
      <c r="L17" s="15">
        <v>120</v>
      </c>
      <c r="M17" s="15">
        <f t="shared" si="2"/>
        <v>9591.39</v>
      </c>
      <c r="N17" s="15"/>
      <c r="O17" s="15">
        <f>M17+N17</f>
        <v>9591.39</v>
      </c>
      <c r="P17" s="15">
        <v>2765.01</v>
      </c>
      <c r="Q17" s="15">
        <f t="shared" si="2"/>
        <v>12356.4</v>
      </c>
      <c r="R17" s="15"/>
      <c r="S17" s="15">
        <f t="shared" si="5"/>
        <v>12356.4</v>
      </c>
      <c r="T17" s="15"/>
      <c r="U17" s="15">
        <f t="shared" si="9"/>
        <v>12356.4</v>
      </c>
    </row>
    <row r="18" spans="1:21" x14ac:dyDescent="0.2">
      <c r="A18" s="8" t="s">
        <v>37</v>
      </c>
      <c r="B18" s="12" t="s">
        <v>64</v>
      </c>
      <c r="C18" s="14">
        <f t="shared" ref="C18:S18" si="10">SUM(C19:C23)</f>
        <v>2202724.6100000003</v>
      </c>
      <c r="D18" s="14">
        <f t="shared" si="10"/>
        <v>91387.16</v>
      </c>
      <c r="E18" s="14">
        <f t="shared" si="10"/>
        <v>2294111.77</v>
      </c>
      <c r="F18" s="14">
        <f t="shared" si="10"/>
        <v>11002.14</v>
      </c>
      <c r="G18" s="14">
        <f t="shared" si="10"/>
        <v>2305113.91</v>
      </c>
      <c r="H18" s="14">
        <f t="shared" si="10"/>
        <v>34527.479999999996</v>
      </c>
      <c r="I18" s="14">
        <f t="shared" si="10"/>
        <v>2339641.39</v>
      </c>
      <c r="J18" s="14">
        <f t="shared" si="10"/>
        <v>16582.78</v>
      </c>
      <c r="K18" s="14">
        <f t="shared" si="10"/>
        <v>2356224.17</v>
      </c>
      <c r="L18" s="14">
        <f t="shared" si="10"/>
        <v>-24330.400000000009</v>
      </c>
      <c r="M18" s="14">
        <f t="shared" si="10"/>
        <v>2331893.7699999996</v>
      </c>
      <c r="N18" s="14">
        <f t="shared" si="10"/>
        <v>36823.32</v>
      </c>
      <c r="O18" s="14">
        <f t="shared" si="10"/>
        <v>2368717.09</v>
      </c>
      <c r="P18" s="14">
        <f t="shared" si="10"/>
        <v>3173.8999999999996</v>
      </c>
      <c r="Q18" s="14">
        <f t="shared" si="10"/>
        <v>2371890.9899999998</v>
      </c>
      <c r="R18" s="14">
        <f t="shared" si="10"/>
        <v>58332.959999999999</v>
      </c>
      <c r="S18" s="14">
        <f t="shared" si="10"/>
        <v>2430223.9500000002</v>
      </c>
      <c r="T18" s="14">
        <f t="shared" ref="T18:U18" si="11">SUM(T19:T23)</f>
        <v>10299.57</v>
      </c>
      <c r="U18" s="14">
        <f t="shared" si="11"/>
        <v>2440523.52</v>
      </c>
    </row>
    <row r="19" spans="1:21" ht="15" x14ac:dyDescent="0.2">
      <c r="A19" s="7" t="s">
        <v>36</v>
      </c>
      <c r="B19" s="13" t="s">
        <v>65</v>
      </c>
      <c r="C19" s="15">
        <v>3143.4</v>
      </c>
      <c r="D19" s="15"/>
      <c r="E19" s="15">
        <f t="shared" si="2"/>
        <v>3143.4</v>
      </c>
      <c r="F19" s="15">
        <v>-220.77</v>
      </c>
      <c r="G19" s="15">
        <f t="shared" si="2"/>
        <v>2922.63</v>
      </c>
      <c r="H19" s="15"/>
      <c r="I19" s="15">
        <f t="shared" si="2"/>
        <v>2922.63</v>
      </c>
      <c r="J19" s="15"/>
      <c r="K19" s="15">
        <f t="shared" si="2"/>
        <v>2922.63</v>
      </c>
      <c r="L19" s="15">
        <v>-864.9</v>
      </c>
      <c r="M19" s="15">
        <f t="shared" si="2"/>
        <v>2057.73</v>
      </c>
      <c r="N19" s="15">
        <v>-321.3</v>
      </c>
      <c r="O19" s="15">
        <f>M19+N19</f>
        <v>1736.43</v>
      </c>
      <c r="P19" s="15"/>
      <c r="Q19" s="15">
        <f t="shared" si="2"/>
        <v>1736.43</v>
      </c>
      <c r="R19" s="15"/>
      <c r="S19" s="15">
        <f t="shared" si="5"/>
        <v>1736.43</v>
      </c>
      <c r="T19" s="15">
        <v>70.97</v>
      </c>
      <c r="U19" s="15">
        <f t="shared" ref="U19:U23" si="12">S19+T19</f>
        <v>1807.4</v>
      </c>
    </row>
    <row r="20" spans="1:21" ht="15" x14ac:dyDescent="0.2">
      <c r="A20" s="7" t="s">
        <v>35</v>
      </c>
      <c r="B20" s="13" t="s">
        <v>66</v>
      </c>
      <c r="C20" s="15">
        <v>126000</v>
      </c>
      <c r="D20" s="15"/>
      <c r="E20" s="15">
        <f t="shared" si="2"/>
        <v>126000</v>
      </c>
      <c r="F20" s="15"/>
      <c r="G20" s="15">
        <f t="shared" si="2"/>
        <v>126000</v>
      </c>
      <c r="H20" s="15">
        <v>-3327.22</v>
      </c>
      <c r="I20" s="15">
        <f t="shared" si="2"/>
        <v>122672.78</v>
      </c>
      <c r="J20" s="15"/>
      <c r="K20" s="15">
        <f t="shared" si="2"/>
        <v>122672.78</v>
      </c>
      <c r="L20" s="15">
        <v>51957.5</v>
      </c>
      <c r="M20" s="15">
        <f t="shared" si="2"/>
        <v>174630.28</v>
      </c>
      <c r="N20" s="15"/>
      <c r="O20" s="15">
        <f>M20+N20</f>
        <v>174630.28</v>
      </c>
      <c r="P20" s="15">
        <v>11941.99</v>
      </c>
      <c r="Q20" s="15">
        <f t="shared" si="2"/>
        <v>186572.27</v>
      </c>
      <c r="R20" s="15"/>
      <c r="S20" s="15">
        <f t="shared" si="5"/>
        <v>186572.27</v>
      </c>
      <c r="T20" s="15">
        <v>10228.6</v>
      </c>
      <c r="U20" s="15">
        <f t="shared" si="12"/>
        <v>196800.87</v>
      </c>
    </row>
    <row r="21" spans="1:21" ht="15" x14ac:dyDescent="0.2">
      <c r="A21" s="7" t="s">
        <v>34</v>
      </c>
      <c r="B21" s="13" t="s">
        <v>67</v>
      </c>
      <c r="C21" s="15">
        <v>430421.65</v>
      </c>
      <c r="D21" s="15"/>
      <c r="E21" s="15">
        <f t="shared" si="2"/>
        <v>430421.65</v>
      </c>
      <c r="F21" s="15"/>
      <c r="G21" s="15">
        <f t="shared" si="2"/>
        <v>430421.65</v>
      </c>
      <c r="H21" s="15"/>
      <c r="I21" s="15">
        <f t="shared" si="2"/>
        <v>430421.65</v>
      </c>
      <c r="J21" s="15"/>
      <c r="K21" s="15">
        <f t="shared" si="2"/>
        <v>430421.65</v>
      </c>
      <c r="L21" s="15">
        <v>80641.31</v>
      </c>
      <c r="M21" s="15">
        <f t="shared" si="2"/>
        <v>511062.96</v>
      </c>
      <c r="N21" s="15"/>
      <c r="O21" s="15">
        <f>M21+N21</f>
        <v>511062.96</v>
      </c>
      <c r="P21" s="15"/>
      <c r="Q21" s="15">
        <f t="shared" si="2"/>
        <v>511062.96</v>
      </c>
      <c r="R21" s="15">
        <v>58332.959999999999</v>
      </c>
      <c r="S21" s="15">
        <f t="shared" si="5"/>
        <v>569395.92000000004</v>
      </c>
      <c r="T21" s="15"/>
      <c r="U21" s="15">
        <f t="shared" si="12"/>
        <v>569395.92000000004</v>
      </c>
    </row>
    <row r="22" spans="1:21" ht="15" x14ac:dyDescent="0.2">
      <c r="A22" s="7" t="s">
        <v>33</v>
      </c>
      <c r="B22" s="13" t="s">
        <v>68</v>
      </c>
      <c r="C22" s="15">
        <v>1270026.3600000001</v>
      </c>
      <c r="D22" s="15">
        <v>90921.16</v>
      </c>
      <c r="E22" s="15">
        <f t="shared" si="2"/>
        <v>1360947.52</v>
      </c>
      <c r="F22" s="15">
        <v>6987.51</v>
      </c>
      <c r="G22" s="15">
        <f t="shared" si="2"/>
        <v>1367935.03</v>
      </c>
      <c r="H22" s="15">
        <v>40362.17</v>
      </c>
      <c r="I22" s="15">
        <f t="shared" si="2"/>
        <v>1408297.2</v>
      </c>
      <c r="J22" s="15">
        <v>16582.78</v>
      </c>
      <c r="K22" s="15">
        <f t="shared" si="2"/>
        <v>1424879.98</v>
      </c>
      <c r="L22" s="15">
        <v>-8102.02</v>
      </c>
      <c r="M22" s="15">
        <f t="shared" si="2"/>
        <v>1416777.96</v>
      </c>
      <c r="N22" s="15">
        <v>37037.620000000003</v>
      </c>
      <c r="O22" s="15">
        <f>M22+N22</f>
        <v>1453815.58</v>
      </c>
      <c r="P22" s="15">
        <v>191.91</v>
      </c>
      <c r="Q22" s="15">
        <f t="shared" si="2"/>
        <v>1454007.49</v>
      </c>
      <c r="R22" s="15">
        <v>-393.43</v>
      </c>
      <c r="S22" s="15">
        <f t="shared" si="5"/>
        <v>1453614.06</v>
      </c>
      <c r="T22" s="15"/>
      <c r="U22" s="15">
        <f t="shared" si="12"/>
        <v>1453614.06</v>
      </c>
    </row>
    <row r="23" spans="1:21" ht="30" x14ac:dyDescent="0.2">
      <c r="A23" s="7" t="s">
        <v>32</v>
      </c>
      <c r="B23" s="13" t="s">
        <v>69</v>
      </c>
      <c r="C23" s="15">
        <v>373133.2</v>
      </c>
      <c r="D23" s="15">
        <v>466</v>
      </c>
      <c r="E23" s="15">
        <f t="shared" si="2"/>
        <v>373599.2</v>
      </c>
      <c r="F23" s="15">
        <v>4235.3999999999996</v>
      </c>
      <c r="G23" s="15">
        <f t="shared" si="2"/>
        <v>377834.60000000003</v>
      </c>
      <c r="H23" s="15">
        <v>-2507.4699999999998</v>
      </c>
      <c r="I23" s="15">
        <f t="shared" si="2"/>
        <v>375327.13000000006</v>
      </c>
      <c r="J23" s="15"/>
      <c r="K23" s="15">
        <f t="shared" si="2"/>
        <v>375327.13000000006</v>
      </c>
      <c r="L23" s="15">
        <v>-147962.29</v>
      </c>
      <c r="M23" s="15">
        <f t="shared" si="2"/>
        <v>227364.84000000005</v>
      </c>
      <c r="N23" s="15">
        <v>107</v>
      </c>
      <c r="O23" s="15">
        <f>M23+N23</f>
        <v>227471.84000000005</v>
      </c>
      <c r="P23" s="15">
        <v>-8960</v>
      </c>
      <c r="Q23" s="15">
        <f t="shared" si="2"/>
        <v>218511.84000000005</v>
      </c>
      <c r="R23" s="15">
        <v>393.43</v>
      </c>
      <c r="S23" s="15">
        <f t="shared" si="5"/>
        <v>218905.27000000005</v>
      </c>
      <c r="T23" s="15"/>
      <c r="U23" s="15">
        <f t="shared" si="12"/>
        <v>218905.27000000005</v>
      </c>
    </row>
    <row r="24" spans="1:21" ht="28.5" x14ac:dyDescent="0.2">
      <c r="A24" s="8" t="s">
        <v>31</v>
      </c>
      <c r="B24" s="12" t="s">
        <v>70</v>
      </c>
      <c r="C24" s="14">
        <f t="shared" ref="C24:S24" si="13">SUM(C25:C28)</f>
        <v>1004851.3899999999</v>
      </c>
      <c r="D24" s="14">
        <f t="shared" si="13"/>
        <v>311097.92999999993</v>
      </c>
      <c r="E24" s="14">
        <f t="shared" si="13"/>
        <v>1315949.32</v>
      </c>
      <c r="F24" s="14">
        <f t="shared" si="13"/>
        <v>-6987.51</v>
      </c>
      <c r="G24" s="14">
        <f t="shared" si="13"/>
        <v>1308961.81</v>
      </c>
      <c r="H24" s="14">
        <f t="shared" si="13"/>
        <v>-6222.27</v>
      </c>
      <c r="I24" s="14">
        <f t="shared" si="13"/>
        <v>1302739.54</v>
      </c>
      <c r="J24" s="14">
        <f t="shared" si="13"/>
        <v>4033.66</v>
      </c>
      <c r="K24" s="14">
        <f t="shared" si="13"/>
        <v>1306773.2</v>
      </c>
      <c r="L24" s="14">
        <f t="shared" si="13"/>
        <v>781412.41</v>
      </c>
      <c r="M24" s="14">
        <f t="shared" si="13"/>
        <v>2088185.61</v>
      </c>
      <c r="N24" s="14">
        <f t="shared" si="13"/>
        <v>759704.19</v>
      </c>
      <c r="O24" s="14">
        <f t="shared" si="13"/>
        <v>2847889.8</v>
      </c>
      <c r="P24" s="14">
        <f t="shared" si="13"/>
        <v>-17924.05</v>
      </c>
      <c r="Q24" s="14">
        <f t="shared" si="13"/>
        <v>2829965.7499999995</v>
      </c>
      <c r="R24" s="14">
        <f t="shared" si="13"/>
        <v>4860.75</v>
      </c>
      <c r="S24" s="14">
        <f t="shared" si="13"/>
        <v>2834826.5</v>
      </c>
      <c r="T24" s="14">
        <f t="shared" ref="T24:U24" si="14">SUM(T25:T28)</f>
        <v>-3906.25</v>
      </c>
      <c r="U24" s="14">
        <f t="shared" si="14"/>
        <v>2830920.25</v>
      </c>
    </row>
    <row r="25" spans="1:21" ht="15" x14ac:dyDescent="0.2">
      <c r="A25" s="7" t="s">
        <v>30</v>
      </c>
      <c r="B25" s="13" t="s">
        <v>71</v>
      </c>
      <c r="C25" s="15">
        <v>232972.66</v>
      </c>
      <c r="D25" s="15">
        <v>150242.82999999999</v>
      </c>
      <c r="E25" s="15">
        <f t="shared" si="2"/>
        <v>383215.49</v>
      </c>
      <c r="F25" s="15"/>
      <c r="G25" s="15">
        <f t="shared" si="2"/>
        <v>383215.49</v>
      </c>
      <c r="H25" s="15">
        <v>-391</v>
      </c>
      <c r="I25" s="15">
        <f t="shared" si="2"/>
        <v>382824.49</v>
      </c>
      <c r="J25" s="15">
        <v>372.3</v>
      </c>
      <c r="K25" s="15">
        <f t="shared" si="2"/>
        <v>383196.79</v>
      </c>
      <c r="L25" s="15">
        <v>772909.79</v>
      </c>
      <c r="M25" s="15">
        <f t="shared" si="2"/>
        <v>1156106.58</v>
      </c>
      <c r="N25" s="15">
        <v>778090.57</v>
      </c>
      <c r="O25" s="15">
        <f>M25+N25</f>
        <v>1934197.15</v>
      </c>
      <c r="P25" s="15">
        <v>-9136.4699999999993</v>
      </c>
      <c r="Q25" s="15">
        <f t="shared" si="2"/>
        <v>1925060.68</v>
      </c>
      <c r="R25" s="15"/>
      <c r="S25" s="15">
        <f t="shared" si="5"/>
        <v>1925060.68</v>
      </c>
      <c r="T25" s="15"/>
      <c r="U25" s="15">
        <f t="shared" ref="U25:U28" si="15">S25+T25</f>
        <v>1925060.68</v>
      </c>
    </row>
    <row r="26" spans="1:21" ht="15" x14ac:dyDescent="0.2">
      <c r="A26" s="7" t="s">
        <v>29</v>
      </c>
      <c r="B26" s="13" t="s">
        <v>72</v>
      </c>
      <c r="C26" s="15">
        <v>351535.91</v>
      </c>
      <c r="D26" s="15">
        <v>95267.199999999997</v>
      </c>
      <c r="E26" s="15">
        <f t="shared" si="2"/>
        <v>446803.11</v>
      </c>
      <c r="F26" s="15"/>
      <c r="G26" s="15">
        <f t="shared" si="2"/>
        <v>446803.11</v>
      </c>
      <c r="H26" s="15">
        <v>-2773.86</v>
      </c>
      <c r="I26" s="15">
        <f t="shared" si="2"/>
        <v>444029.25</v>
      </c>
      <c r="J26" s="15">
        <v>4.3899999999999997</v>
      </c>
      <c r="K26" s="15">
        <f t="shared" si="2"/>
        <v>444033.64</v>
      </c>
      <c r="L26" s="15">
        <v>-457.6</v>
      </c>
      <c r="M26" s="15">
        <f t="shared" si="2"/>
        <v>443576.04000000004</v>
      </c>
      <c r="N26" s="15">
        <v>-18406.38</v>
      </c>
      <c r="O26" s="15">
        <f>M26+N26</f>
        <v>425169.66000000003</v>
      </c>
      <c r="P26" s="15"/>
      <c r="Q26" s="15">
        <f t="shared" si="2"/>
        <v>425169.66000000003</v>
      </c>
      <c r="R26" s="15">
        <v>-887.53</v>
      </c>
      <c r="S26" s="15">
        <f t="shared" si="5"/>
        <v>424282.13</v>
      </c>
      <c r="T26" s="15">
        <v>-1890.71</v>
      </c>
      <c r="U26" s="15">
        <f t="shared" si="15"/>
        <v>422391.42</v>
      </c>
    </row>
    <row r="27" spans="1:21" ht="15" x14ac:dyDescent="0.2">
      <c r="A27" s="7" t="s">
        <v>28</v>
      </c>
      <c r="B27" s="13" t="s">
        <v>73</v>
      </c>
      <c r="C27" s="15">
        <v>322912.75</v>
      </c>
      <c r="D27" s="15">
        <v>65587.899999999994</v>
      </c>
      <c r="E27" s="15">
        <f t="shared" si="2"/>
        <v>388500.65</v>
      </c>
      <c r="F27" s="15">
        <v>-6987.51</v>
      </c>
      <c r="G27" s="15">
        <f t="shared" si="2"/>
        <v>381513.14</v>
      </c>
      <c r="H27" s="15">
        <v>-3217.65</v>
      </c>
      <c r="I27" s="15">
        <f t="shared" si="2"/>
        <v>378295.49</v>
      </c>
      <c r="J27" s="15">
        <v>3656.97</v>
      </c>
      <c r="K27" s="15">
        <f t="shared" si="2"/>
        <v>381952.45999999996</v>
      </c>
      <c r="L27" s="15">
        <v>8952.02</v>
      </c>
      <c r="M27" s="15">
        <f t="shared" si="2"/>
        <v>390904.48</v>
      </c>
      <c r="N27" s="15">
        <v>20</v>
      </c>
      <c r="O27" s="15">
        <f>M27+N27</f>
        <v>390924.48</v>
      </c>
      <c r="P27" s="15">
        <v>-1591.91</v>
      </c>
      <c r="Q27" s="15">
        <f t="shared" si="2"/>
        <v>389332.57</v>
      </c>
      <c r="R27" s="15">
        <v>5170.75</v>
      </c>
      <c r="S27" s="15">
        <f t="shared" si="5"/>
        <v>394503.32</v>
      </c>
      <c r="T27" s="15">
        <v>-2015.54</v>
      </c>
      <c r="U27" s="15">
        <f t="shared" si="15"/>
        <v>392487.78</v>
      </c>
    </row>
    <row r="28" spans="1:21" ht="30" x14ac:dyDescent="0.2">
      <c r="A28" s="7" t="s">
        <v>27</v>
      </c>
      <c r="B28" s="13" t="s">
        <v>74</v>
      </c>
      <c r="C28" s="15">
        <v>97430.07</v>
      </c>
      <c r="D28" s="15"/>
      <c r="E28" s="15">
        <f t="shared" si="2"/>
        <v>97430.07</v>
      </c>
      <c r="F28" s="15"/>
      <c r="G28" s="15">
        <f t="shared" si="2"/>
        <v>97430.07</v>
      </c>
      <c r="H28" s="15">
        <v>160.24</v>
      </c>
      <c r="I28" s="15">
        <f t="shared" si="2"/>
        <v>97590.310000000012</v>
      </c>
      <c r="J28" s="15"/>
      <c r="K28" s="15">
        <f t="shared" si="2"/>
        <v>97590.310000000012</v>
      </c>
      <c r="L28" s="15">
        <v>8.1999999999999993</v>
      </c>
      <c r="M28" s="15">
        <f t="shared" si="2"/>
        <v>97598.510000000009</v>
      </c>
      <c r="N28" s="15"/>
      <c r="O28" s="15">
        <f>M28+N28</f>
        <v>97598.510000000009</v>
      </c>
      <c r="P28" s="15">
        <v>-7195.67</v>
      </c>
      <c r="Q28" s="15">
        <f t="shared" si="2"/>
        <v>90402.840000000011</v>
      </c>
      <c r="R28" s="15">
        <v>577.53</v>
      </c>
      <c r="S28" s="15">
        <f t="shared" si="5"/>
        <v>90980.37000000001</v>
      </c>
      <c r="T28" s="15"/>
      <c r="U28" s="15">
        <f t="shared" si="15"/>
        <v>90980.37000000001</v>
      </c>
    </row>
    <row r="29" spans="1:21" x14ac:dyDescent="0.2">
      <c r="A29" s="8" t="s">
        <v>26</v>
      </c>
      <c r="B29" s="12" t="s">
        <v>75</v>
      </c>
      <c r="C29" s="14">
        <f t="shared" ref="C29:U29" si="16">SUM(C30)</f>
        <v>3027.2</v>
      </c>
      <c r="D29" s="14">
        <f t="shared" si="16"/>
        <v>7849.5</v>
      </c>
      <c r="E29" s="14">
        <f t="shared" si="16"/>
        <v>10876.7</v>
      </c>
      <c r="F29" s="14">
        <f t="shared" si="16"/>
        <v>0</v>
      </c>
      <c r="G29" s="14">
        <f t="shared" si="16"/>
        <v>10876.7</v>
      </c>
      <c r="H29" s="14">
        <f t="shared" si="16"/>
        <v>0</v>
      </c>
      <c r="I29" s="14">
        <f t="shared" si="16"/>
        <v>10876.7</v>
      </c>
      <c r="J29" s="14">
        <f t="shared" si="16"/>
        <v>0</v>
      </c>
      <c r="K29" s="14">
        <f t="shared" si="16"/>
        <v>10876.7</v>
      </c>
      <c r="L29" s="14">
        <f t="shared" si="16"/>
        <v>369.6</v>
      </c>
      <c r="M29" s="14">
        <f t="shared" si="16"/>
        <v>11246.300000000001</v>
      </c>
      <c r="N29" s="14">
        <f t="shared" si="16"/>
        <v>0</v>
      </c>
      <c r="O29" s="14">
        <f t="shared" si="16"/>
        <v>11246.300000000001</v>
      </c>
      <c r="P29" s="14">
        <f t="shared" si="16"/>
        <v>0</v>
      </c>
      <c r="Q29" s="14">
        <f t="shared" si="16"/>
        <v>11246.300000000001</v>
      </c>
      <c r="R29" s="14">
        <f t="shared" si="16"/>
        <v>0</v>
      </c>
      <c r="S29" s="14">
        <f t="shared" si="16"/>
        <v>11246.300000000001</v>
      </c>
      <c r="T29" s="14">
        <f t="shared" si="16"/>
        <v>0</v>
      </c>
      <c r="U29" s="14">
        <f t="shared" si="16"/>
        <v>11246.300000000001</v>
      </c>
    </row>
    <row r="30" spans="1:21" ht="30" x14ac:dyDescent="0.2">
      <c r="A30" s="7" t="s">
        <v>25</v>
      </c>
      <c r="B30" s="13" t="s">
        <v>76</v>
      </c>
      <c r="C30" s="15">
        <v>3027.2</v>
      </c>
      <c r="D30" s="15">
        <v>7849.5</v>
      </c>
      <c r="E30" s="15">
        <f t="shared" si="2"/>
        <v>10876.7</v>
      </c>
      <c r="F30" s="15"/>
      <c r="G30" s="15">
        <f t="shared" si="2"/>
        <v>10876.7</v>
      </c>
      <c r="H30" s="15"/>
      <c r="I30" s="15">
        <f t="shared" si="2"/>
        <v>10876.7</v>
      </c>
      <c r="J30" s="15"/>
      <c r="K30" s="15">
        <f t="shared" si="2"/>
        <v>10876.7</v>
      </c>
      <c r="L30" s="15">
        <v>369.6</v>
      </c>
      <c r="M30" s="15">
        <f t="shared" si="2"/>
        <v>11246.300000000001</v>
      </c>
      <c r="N30" s="15"/>
      <c r="O30" s="15">
        <f>M30+N30</f>
        <v>11246.300000000001</v>
      </c>
      <c r="P30" s="15"/>
      <c r="Q30" s="15">
        <f t="shared" si="2"/>
        <v>11246.300000000001</v>
      </c>
      <c r="R30" s="15"/>
      <c r="S30" s="15">
        <f t="shared" si="5"/>
        <v>11246.300000000001</v>
      </c>
      <c r="T30" s="15"/>
      <c r="U30" s="15">
        <f t="shared" ref="U30" si="17">S30+T30</f>
        <v>11246.300000000001</v>
      </c>
    </row>
    <row r="31" spans="1:21" x14ac:dyDescent="0.2">
      <c r="A31" s="8" t="s">
        <v>24</v>
      </c>
      <c r="B31" s="12" t="s">
        <v>77</v>
      </c>
      <c r="C31" s="14">
        <f t="shared" ref="C31:S31" si="18">SUM(C32:C36)</f>
        <v>9394670.1899999995</v>
      </c>
      <c r="D31" s="14">
        <f t="shared" si="18"/>
        <v>263080.90000000002</v>
      </c>
      <c r="E31" s="14">
        <f t="shared" si="18"/>
        <v>9657751.0899999999</v>
      </c>
      <c r="F31" s="14">
        <f t="shared" si="18"/>
        <v>-17.5</v>
      </c>
      <c r="G31" s="14">
        <f t="shared" si="18"/>
        <v>9657733.5899999999</v>
      </c>
      <c r="H31" s="14">
        <f t="shared" si="18"/>
        <v>224099.49000000002</v>
      </c>
      <c r="I31" s="14">
        <f t="shared" si="18"/>
        <v>9881833.0800000001</v>
      </c>
      <c r="J31" s="14">
        <f t="shared" si="18"/>
        <v>58340.72</v>
      </c>
      <c r="K31" s="14">
        <f t="shared" si="18"/>
        <v>9940173.8000000007</v>
      </c>
      <c r="L31" s="14">
        <f t="shared" si="18"/>
        <v>-101020.26000000001</v>
      </c>
      <c r="M31" s="14">
        <f t="shared" si="18"/>
        <v>9839153.540000001</v>
      </c>
      <c r="N31" s="14">
        <f t="shared" si="18"/>
        <v>211692.5</v>
      </c>
      <c r="O31" s="14">
        <f t="shared" si="18"/>
        <v>10050846.040000001</v>
      </c>
      <c r="P31" s="14">
        <f t="shared" si="18"/>
        <v>34782.94</v>
      </c>
      <c r="Q31" s="14">
        <f t="shared" si="18"/>
        <v>10085628.980000002</v>
      </c>
      <c r="R31" s="14">
        <f t="shared" si="18"/>
        <v>22682</v>
      </c>
      <c r="S31" s="14">
        <f t="shared" si="18"/>
        <v>10108310.980000002</v>
      </c>
      <c r="T31" s="14">
        <f t="shared" ref="T31:U31" si="19">SUM(T32:T36)</f>
        <v>-1596.3600000000001</v>
      </c>
      <c r="U31" s="14">
        <f t="shared" si="19"/>
        <v>10106714.620000003</v>
      </c>
    </row>
    <row r="32" spans="1:21" ht="15" x14ac:dyDescent="0.2">
      <c r="A32" s="7" t="s">
        <v>23</v>
      </c>
      <c r="B32" s="13" t="s">
        <v>78</v>
      </c>
      <c r="C32" s="15">
        <v>3887039.57</v>
      </c>
      <c r="D32" s="15">
        <v>1386.41</v>
      </c>
      <c r="E32" s="15">
        <f t="shared" si="2"/>
        <v>3888425.98</v>
      </c>
      <c r="F32" s="15"/>
      <c r="G32" s="15">
        <f t="shared" si="2"/>
        <v>3888425.98</v>
      </c>
      <c r="H32" s="15">
        <v>110234.91</v>
      </c>
      <c r="I32" s="15">
        <f t="shared" si="2"/>
        <v>3998660.89</v>
      </c>
      <c r="J32" s="15">
        <v>21738.25</v>
      </c>
      <c r="K32" s="15">
        <f t="shared" si="2"/>
        <v>4020399.14</v>
      </c>
      <c r="L32" s="15">
        <v>59498.18</v>
      </c>
      <c r="M32" s="15">
        <f t="shared" si="2"/>
        <v>4079897.3200000003</v>
      </c>
      <c r="N32" s="15">
        <v>82040.100000000006</v>
      </c>
      <c r="O32" s="15">
        <f>M32+N32</f>
        <v>4161937.4200000004</v>
      </c>
      <c r="P32" s="15"/>
      <c r="Q32" s="15">
        <f t="shared" si="2"/>
        <v>4161937.4200000004</v>
      </c>
      <c r="R32" s="15">
        <v>14137</v>
      </c>
      <c r="S32" s="15">
        <f t="shared" si="5"/>
        <v>4176074.4200000004</v>
      </c>
      <c r="T32" s="15">
        <v>2996.28</v>
      </c>
      <c r="U32" s="15">
        <f t="shared" ref="U32:U36" si="20">S32+T32</f>
        <v>4179070.7</v>
      </c>
    </row>
    <row r="33" spans="1:21" ht="15" x14ac:dyDescent="0.2">
      <c r="A33" s="7" t="s">
        <v>22</v>
      </c>
      <c r="B33" s="13" t="s">
        <v>79</v>
      </c>
      <c r="C33" s="15">
        <v>4544344.8499999996</v>
      </c>
      <c r="D33" s="15">
        <v>206460</v>
      </c>
      <c r="E33" s="15">
        <f t="shared" si="2"/>
        <v>4750804.8499999996</v>
      </c>
      <c r="F33" s="15"/>
      <c r="G33" s="15">
        <f t="shared" si="2"/>
        <v>4750804.8499999996</v>
      </c>
      <c r="H33" s="15">
        <v>105198.28</v>
      </c>
      <c r="I33" s="15">
        <f t="shared" si="2"/>
        <v>4856003.13</v>
      </c>
      <c r="J33" s="15">
        <v>21004.58</v>
      </c>
      <c r="K33" s="15">
        <f t="shared" si="2"/>
        <v>4877007.71</v>
      </c>
      <c r="L33" s="15">
        <v>-176765.44</v>
      </c>
      <c r="M33" s="15">
        <f t="shared" si="2"/>
        <v>4700242.2699999996</v>
      </c>
      <c r="N33" s="15">
        <v>130459.4</v>
      </c>
      <c r="O33" s="15">
        <f>M33+N33</f>
        <v>4830701.67</v>
      </c>
      <c r="P33" s="15">
        <v>34782.94</v>
      </c>
      <c r="Q33" s="15">
        <f t="shared" si="2"/>
        <v>4865484.6100000003</v>
      </c>
      <c r="R33" s="15">
        <v>7345</v>
      </c>
      <c r="S33" s="15">
        <f t="shared" si="5"/>
        <v>4872829.6100000003</v>
      </c>
      <c r="T33" s="15">
        <v>-4592.6400000000003</v>
      </c>
      <c r="U33" s="15">
        <f t="shared" si="20"/>
        <v>4868236.9700000007</v>
      </c>
    </row>
    <row r="34" spans="1:21" ht="15" x14ac:dyDescent="0.2">
      <c r="A34" s="7" t="s">
        <v>21</v>
      </c>
      <c r="B34" s="13" t="s">
        <v>80</v>
      </c>
      <c r="C34" s="15">
        <v>622476.12</v>
      </c>
      <c r="D34" s="15">
        <v>4091.89</v>
      </c>
      <c r="E34" s="15">
        <f t="shared" si="2"/>
        <v>626568.01</v>
      </c>
      <c r="F34" s="15"/>
      <c r="G34" s="15">
        <f t="shared" si="2"/>
        <v>626568.01</v>
      </c>
      <c r="H34" s="15">
        <v>1823.04</v>
      </c>
      <c r="I34" s="15">
        <f t="shared" si="2"/>
        <v>628391.05000000005</v>
      </c>
      <c r="J34" s="15">
        <v>210.66</v>
      </c>
      <c r="K34" s="15">
        <f t="shared" si="2"/>
        <v>628601.71000000008</v>
      </c>
      <c r="L34" s="15">
        <v>3236.69</v>
      </c>
      <c r="M34" s="15">
        <f t="shared" si="2"/>
        <v>631838.4</v>
      </c>
      <c r="N34" s="15"/>
      <c r="O34" s="15">
        <f>M34+N34</f>
        <v>631838.4</v>
      </c>
      <c r="P34" s="15"/>
      <c r="Q34" s="15">
        <f t="shared" si="2"/>
        <v>631838.4</v>
      </c>
      <c r="R34" s="15"/>
      <c r="S34" s="15">
        <f t="shared" si="5"/>
        <v>631838.4</v>
      </c>
      <c r="T34" s="15"/>
      <c r="U34" s="15">
        <f t="shared" si="20"/>
        <v>631838.4</v>
      </c>
    </row>
    <row r="35" spans="1:21" ht="15" x14ac:dyDescent="0.2">
      <c r="A35" s="7" t="s">
        <v>20</v>
      </c>
      <c r="B35" s="13" t="s">
        <v>81</v>
      </c>
      <c r="C35" s="15">
        <v>190095.35</v>
      </c>
      <c r="D35" s="15">
        <v>-432.6</v>
      </c>
      <c r="E35" s="15">
        <f t="shared" si="2"/>
        <v>189662.75</v>
      </c>
      <c r="F35" s="15"/>
      <c r="G35" s="15">
        <f t="shared" si="2"/>
        <v>189662.75</v>
      </c>
      <c r="H35" s="15">
        <v>6013.48</v>
      </c>
      <c r="I35" s="15">
        <f t="shared" si="2"/>
        <v>195676.23</v>
      </c>
      <c r="J35" s="15">
        <v>13569.2</v>
      </c>
      <c r="K35" s="15">
        <f t="shared" si="2"/>
        <v>209245.43000000002</v>
      </c>
      <c r="L35" s="15">
        <v>13010.31</v>
      </c>
      <c r="M35" s="15">
        <f t="shared" si="2"/>
        <v>222255.74000000002</v>
      </c>
      <c r="N35" s="15"/>
      <c r="O35" s="15">
        <f>M35+N35</f>
        <v>222255.74000000002</v>
      </c>
      <c r="P35" s="15"/>
      <c r="Q35" s="15">
        <f t="shared" si="2"/>
        <v>222255.74000000002</v>
      </c>
      <c r="R35" s="15">
        <v>1200</v>
      </c>
      <c r="S35" s="15">
        <f t="shared" si="5"/>
        <v>223455.74000000002</v>
      </c>
      <c r="T35" s="15"/>
      <c r="U35" s="15">
        <f t="shared" si="20"/>
        <v>223455.74000000002</v>
      </c>
    </row>
    <row r="36" spans="1:21" ht="15" x14ac:dyDescent="0.2">
      <c r="A36" s="7" t="s">
        <v>19</v>
      </c>
      <c r="B36" s="13" t="s">
        <v>82</v>
      </c>
      <c r="C36" s="15">
        <v>150714.29999999999</v>
      </c>
      <c r="D36" s="15">
        <v>51575.199999999997</v>
      </c>
      <c r="E36" s="15">
        <f t="shared" si="2"/>
        <v>202289.5</v>
      </c>
      <c r="F36" s="15">
        <v>-17.5</v>
      </c>
      <c r="G36" s="15">
        <f t="shared" si="2"/>
        <v>202272</v>
      </c>
      <c r="H36" s="15">
        <v>829.78</v>
      </c>
      <c r="I36" s="15">
        <f t="shared" si="2"/>
        <v>203101.78</v>
      </c>
      <c r="J36" s="15">
        <v>1818.03</v>
      </c>
      <c r="K36" s="15">
        <f t="shared" si="2"/>
        <v>204919.81</v>
      </c>
      <c r="L36" s="15"/>
      <c r="M36" s="15">
        <f t="shared" si="2"/>
        <v>204919.81</v>
      </c>
      <c r="N36" s="15">
        <v>-807</v>
      </c>
      <c r="O36" s="15">
        <f>M36+N36</f>
        <v>204112.81</v>
      </c>
      <c r="P36" s="15"/>
      <c r="Q36" s="15">
        <f t="shared" si="2"/>
        <v>204112.81</v>
      </c>
      <c r="R36" s="15"/>
      <c r="S36" s="15">
        <f t="shared" si="5"/>
        <v>204112.81</v>
      </c>
      <c r="T36" s="15"/>
      <c r="U36" s="15">
        <f t="shared" si="20"/>
        <v>204112.81</v>
      </c>
    </row>
    <row r="37" spans="1:21" x14ac:dyDescent="0.2">
      <c r="A37" s="8" t="s">
        <v>18</v>
      </c>
      <c r="B37" s="12" t="s">
        <v>83</v>
      </c>
      <c r="C37" s="14">
        <f t="shared" ref="C37:S37" si="21">SUM(C38:C39)</f>
        <v>657934.86</v>
      </c>
      <c r="D37" s="14">
        <f t="shared" si="21"/>
        <v>10356.32</v>
      </c>
      <c r="E37" s="14">
        <f t="shared" si="21"/>
        <v>668291.17999999993</v>
      </c>
      <c r="F37" s="14">
        <f t="shared" si="21"/>
        <v>0</v>
      </c>
      <c r="G37" s="14">
        <f t="shared" si="21"/>
        <v>668291.17999999993</v>
      </c>
      <c r="H37" s="14">
        <f t="shared" si="21"/>
        <v>8911.51</v>
      </c>
      <c r="I37" s="14">
        <f t="shared" si="21"/>
        <v>677202.69</v>
      </c>
      <c r="J37" s="14">
        <f t="shared" si="21"/>
        <v>1300</v>
      </c>
      <c r="K37" s="14">
        <f t="shared" si="21"/>
        <v>678502.69</v>
      </c>
      <c r="L37" s="14">
        <f t="shared" si="21"/>
        <v>899.68</v>
      </c>
      <c r="M37" s="14">
        <f t="shared" si="21"/>
        <v>679402.37</v>
      </c>
      <c r="N37" s="14">
        <f t="shared" si="21"/>
        <v>1361</v>
      </c>
      <c r="O37" s="14">
        <f t="shared" si="21"/>
        <v>680763.37</v>
      </c>
      <c r="P37" s="14">
        <f t="shared" si="21"/>
        <v>-1301</v>
      </c>
      <c r="Q37" s="14">
        <f t="shared" si="21"/>
        <v>679462.37</v>
      </c>
      <c r="R37" s="14">
        <f t="shared" si="21"/>
        <v>0</v>
      </c>
      <c r="S37" s="14">
        <f t="shared" si="21"/>
        <v>679462.37</v>
      </c>
      <c r="T37" s="14">
        <f t="shared" ref="T37:U37" si="22">SUM(T38:T39)</f>
        <v>1480</v>
      </c>
      <c r="U37" s="14">
        <f t="shared" si="22"/>
        <v>680942.37</v>
      </c>
    </row>
    <row r="38" spans="1:21" ht="15" x14ac:dyDescent="0.2">
      <c r="A38" s="7" t="s">
        <v>17</v>
      </c>
      <c r="B38" s="13" t="s">
        <v>84</v>
      </c>
      <c r="C38" s="15">
        <v>627969.76</v>
      </c>
      <c r="D38" s="15">
        <v>22020.32</v>
      </c>
      <c r="E38" s="15">
        <f t="shared" si="2"/>
        <v>649990.07999999996</v>
      </c>
      <c r="F38" s="15"/>
      <c r="G38" s="15">
        <f t="shared" si="2"/>
        <v>649990.07999999996</v>
      </c>
      <c r="H38" s="15">
        <v>8911.51</v>
      </c>
      <c r="I38" s="15">
        <f t="shared" si="2"/>
        <v>658901.59</v>
      </c>
      <c r="J38" s="15">
        <v>1300</v>
      </c>
      <c r="K38" s="15">
        <f t="shared" si="2"/>
        <v>660201.59</v>
      </c>
      <c r="L38" s="15">
        <v>899.68</v>
      </c>
      <c r="M38" s="15">
        <f t="shared" si="2"/>
        <v>661101.27</v>
      </c>
      <c r="N38" s="15">
        <v>1361</v>
      </c>
      <c r="O38" s="15">
        <f>M38+N38</f>
        <v>662462.27</v>
      </c>
      <c r="P38" s="15">
        <v>-1301</v>
      </c>
      <c r="Q38" s="15">
        <f t="shared" si="2"/>
        <v>661161.27</v>
      </c>
      <c r="R38" s="15"/>
      <c r="S38" s="15">
        <f t="shared" si="5"/>
        <v>661161.27</v>
      </c>
      <c r="T38" s="15">
        <v>1480</v>
      </c>
      <c r="U38" s="15">
        <f t="shared" ref="U38:U41" si="23">S38+T38</f>
        <v>662641.27</v>
      </c>
    </row>
    <row r="39" spans="1:21" ht="30" x14ac:dyDescent="0.2">
      <c r="A39" s="7" t="s">
        <v>16</v>
      </c>
      <c r="B39" s="13" t="s">
        <v>85</v>
      </c>
      <c r="C39" s="15">
        <v>29965.1</v>
      </c>
      <c r="D39" s="15">
        <v>-11664</v>
      </c>
      <c r="E39" s="15">
        <f t="shared" si="2"/>
        <v>18301.099999999999</v>
      </c>
      <c r="F39" s="15"/>
      <c r="G39" s="15">
        <f t="shared" si="2"/>
        <v>18301.099999999999</v>
      </c>
      <c r="H39" s="15"/>
      <c r="I39" s="15">
        <f t="shared" si="2"/>
        <v>18301.099999999999</v>
      </c>
      <c r="J39" s="15"/>
      <c r="K39" s="15">
        <f t="shared" si="2"/>
        <v>18301.099999999999</v>
      </c>
      <c r="L39" s="15"/>
      <c r="M39" s="15">
        <f t="shared" si="2"/>
        <v>18301.099999999999</v>
      </c>
      <c r="N39" s="15"/>
      <c r="O39" s="15">
        <f>M39+N39</f>
        <v>18301.099999999999</v>
      </c>
      <c r="P39" s="15"/>
      <c r="Q39" s="15">
        <f t="shared" si="2"/>
        <v>18301.099999999999</v>
      </c>
      <c r="R39" s="15"/>
      <c r="S39" s="15">
        <f t="shared" si="5"/>
        <v>18301.099999999999</v>
      </c>
      <c r="T39" s="15"/>
      <c r="U39" s="15">
        <f t="shared" si="23"/>
        <v>18301.099999999999</v>
      </c>
    </row>
    <row r="40" spans="1:21" x14ac:dyDescent="0.2">
      <c r="A40" s="8" t="s">
        <v>15</v>
      </c>
      <c r="B40" s="12" t="s">
        <v>86</v>
      </c>
      <c r="C40" s="14">
        <f>C41</f>
        <v>4712.8999999999996</v>
      </c>
      <c r="D40" s="14">
        <f>D41</f>
        <v>0</v>
      </c>
      <c r="E40" s="14">
        <f t="shared" si="2"/>
        <v>4712.8999999999996</v>
      </c>
      <c r="F40" s="14">
        <f>F41</f>
        <v>0</v>
      </c>
      <c r="G40" s="14">
        <f t="shared" si="2"/>
        <v>4712.8999999999996</v>
      </c>
      <c r="H40" s="14">
        <f>H41</f>
        <v>0</v>
      </c>
      <c r="I40" s="14">
        <f t="shared" si="2"/>
        <v>4712.8999999999996</v>
      </c>
      <c r="J40" s="14">
        <f>J41</f>
        <v>0</v>
      </c>
      <c r="K40" s="14">
        <f t="shared" si="2"/>
        <v>4712.8999999999996</v>
      </c>
      <c r="L40" s="14">
        <f>L41</f>
        <v>0</v>
      </c>
      <c r="M40" s="14">
        <f t="shared" si="2"/>
        <v>4712.8999999999996</v>
      </c>
      <c r="N40" s="14">
        <f>N41</f>
        <v>-516</v>
      </c>
      <c r="O40" s="14">
        <f>M40+N40</f>
        <v>4196.8999999999996</v>
      </c>
      <c r="P40" s="14">
        <f>P41</f>
        <v>0</v>
      </c>
      <c r="Q40" s="14">
        <f t="shared" si="2"/>
        <v>4196.8999999999996</v>
      </c>
      <c r="R40" s="14">
        <f>R41</f>
        <v>0</v>
      </c>
      <c r="S40" s="14">
        <f t="shared" si="5"/>
        <v>4196.8999999999996</v>
      </c>
      <c r="T40" s="14">
        <f>T41</f>
        <v>0</v>
      </c>
      <c r="U40" s="14">
        <f t="shared" si="23"/>
        <v>4196.8999999999996</v>
      </c>
    </row>
    <row r="41" spans="1:21" ht="15" x14ac:dyDescent="0.2">
      <c r="A41" s="7" t="s">
        <v>14</v>
      </c>
      <c r="B41" s="13" t="s">
        <v>87</v>
      </c>
      <c r="C41" s="15">
        <v>4712.8999999999996</v>
      </c>
      <c r="D41" s="15"/>
      <c r="E41" s="15">
        <f t="shared" si="2"/>
        <v>4712.8999999999996</v>
      </c>
      <c r="F41" s="15"/>
      <c r="G41" s="15">
        <f t="shared" si="2"/>
        <v>4712.8999999999996</v>
      </c>
      <c r="H41" s="15"/>
      <c r="I41" s="15">
        <f t="shared" si="2"/>
        <v>4712.8999999999996</v>
      </c>
      <c r="J41" s="15"/>
      <c r="K41" s="15">
        <f t="shared" si="2"/>
        <v>4712.8999999999996</v>
      </c>
      <c r="L41" s="15"/>
      <c r="M41" s="15">
        <f t="shared" si="2"/>
        <v>4712.8999999999996</v>
      </c>
      <c r="N41" s="15">
        <v>-516</v>
      </c>
      <c r="O41" s="15">
        <f>M41+N41</f>
        <v>4196.8999999999996</v>
      </c>
      <c r="P41" s="15"/>
      <c r="Q41" s="15">
        <f t="shared" si="2"/>
        <v>4196.8999999999996</v>
      </c>
      <c r="R41" s="15"/>
      <c r="S41" s="15">
        <f t="shared" si="5"/>
        <v>4196.8999999999996</v>
      </c>
      <c r="T41" s="15"/>
      <c r="U41" s="15">
        <f t="shared" si="23"/>
        <v>4196.8999999999996</v>
      </c>
    </row>
    <row r="42" spans="1:21" x14ac:dyDescent="0.2">
      <c r="A42" s="8" t="s">
        <v>13</v>
      </c>
      <c r="B42" s="12" t="s">
        <v>88</v>
      </c>
      <c r="C42" s="14">
        <f t="shared" ref="C42:S42" si="24">SUM(C43:C46)</f>
        <v>609107.85</v>
      </c>
      <c r="D42" s="14">
        <f>SUM(D43:D46)</f>
        <v>-40791.300000000003</v>
      </c>
      <c r="E42" s="14">
        <f t="shared" si="24"/>
        <v>568316.54999999993</v>
      </c>
      <c r="F42" s="14">
        <f t="shared" si="24"/>
        <v>12530.8</v>
      </c>
      <c r="G42" s="14">
        <f t="shared" si="24"/>
        <v>580847.35</v>
      </c>
      <c r="H42" s="14">
        <f t="shared" si="24"/>
        <v>32791.440000000002</v>
      </c>
      <c r="I42" s="14">
        <f t="shared" si="24"/>
        <v>613638.79</v>
      </c>
      <c r="J42" s="14">
        <f t="shared" si="24"/>
        <v>1330.11</v>
      </c>
      <c r="K42" s="14">
        <f t="shared" si="24"/>
        <v>614968.9</v>
      </c>
      <c r="L42" s="14">
        <f t="shared" si="24"/>
        <v>10374.82</v>
      </c>
      <c r="M42" s="14">
        <f t="shared" si="24"/>
        <v>625343.72</v>
      </c>
      <c r="N42" s="14">
        <f t="shared" si="24"/>
        <v>-7553.18</v>
      </c>
      <c r="O42" s="14">
        <f t="shared" si="24"/>
        <v>617790.54</v>
      </c>
      <c r="P42" s="14">
        <f t="shared" si="24"/>
        <v>9820.5399999999991</v>
      </c>
      <c r="Q42" s="14">
        <f t="shared" si="24"/>
        <v>627611.08000000007</v>
      </c>
      <c r="R42" s="14">
        <f t="shared" si="24"/>
        <v>0</v>
      </c>
      <c r="S42" s="14">
        <f t="shared" si="24"/>
        <v>627611.08000000007</v>
      </c>
      <c r="T42" s="14">
        <f t="shared" ref="T42:U42" si="25">SUM(T43:T46)</f>
        <v>3535.88</v>
      </c>
      <c r="U42" s="14">
        <f t="shared" si="25"/>
        <v>631146.96</v>
      </c>
    </row>
    <row r="43" spans="1:21" ht="15" x14ac:dyDescent="0.2">
      <c r="A43" s="7" t="s">
        <v>12</v>
      </c>
      <c r="B43" s="13" t="s">
        <v>89</v>
      </c>
      <c r="C43" s="15">
        <v>26622</v>
      </c>
      <c r="D43" s="15"/>
      <c r="E43" s="15">
        <f t="shared" si="2"/>
        <v>26622</v>
      </c>
      <c r="F43" s="15"/>
      <c r="G43" s="15">
        <f t="shared" si="2"/>
        <v>26622</v>
      </c>
      <c r="H43" s="15"/>
      <c r="I43" s="15">
        <f t="shared" si="2"/>
        <v>26622</v>
      </c>
      <c r="J43" s="15"/>
      <c r="K43" s="15">
        <f t="shared" si="2"/>
        <v>26622</v>
      </c>
      <c r="L43" s="15">
        <v>2900</v>
      </c>
      <c r="M43" s="15">
        <f t="shared" si="2"/>
        <v>29522</v>
      </c>
      <c r="N43" s="15"/>
      <c r="O43" s="15">
        <f>M43+N43</f>
        <v>29522</v>
      </c>
      <c r="P43" s="15"/>
      <c r="Q43" s="15">
        <f t="shared" si="2"/>
        <v>29522</v>
      </c>
      <c r="R43" s="15">
        <v>29</v>
      </c>
      <c r="S43" s="15">
        <f t="shared" si="5"/>
        <v>29551</v>
      </c>
      <c r="T43" s="15"/>
      <c r="U43" s="15">
        <f t="shared" ref="U43:U46" si="26">S43+T43</f>
        <v>29551</v>
      </c>
    </row>
    <row r="44" spans="1:21" ht="15" x14ac:dyDescent="0.2">
      <c r="A44" s="7" t="s">
        <v>11</v>
      </c>
      <c r="B44" s="13" t="s">
        <v>90</v>
      </c>
      <c r="C44" s="15">
        <v>129101.75</v>
      </c>
      <c r="D44" s="15">
        <v>-8534.1</v>
      </c>
      <c r="E44" s="15">
        <f t="shared" si="2"/>
        <v>120567.65</v>
      </c>
      <c r="F44" s="15">
        <v>12530.8</v>
      </c>
      <c r="G44" s="15">
        <f t="shared" si="2"/>
        <v>133098.44999999998</v>
      </c>
      <c r="H44" s="15">
        <v>12625.4</v>
      </c>
      <c r="I44" s="15">
        <f t="shared" si="2"/>
        <v>145723.84999999998</v>
      </c>
      <c r="J44" s="15">
        <v>1330.11</v>
      </c>
      <c r="K44" s="15">
        <f t="shared" si="2"/>
        <v>147053.95999999996</v>
      </c>
      <c r="L44" s="15">
        <v>4030.6</v>
      </c>
      <c r="M44" s="15">
        <f t="shared" si="2"/>
        <v>151084.55999999997</v>
      </c>
      <c r="N44" s="15">
        <v>4317.62</v>
      </c>
      <c r="O44" s="15">
        <f>M44+N44</f>
        <v>155402.17999999996</v>
      </c>
      <c r="P44" s="15">
        <v>-143.41999999999999</v>
      </c>
      <c r="Q44" s="15">
        <f t="shared" si="2"/>
        <v>155258.75999999995</v>
      </c>
      <c r="R44" s="15">
        <v>-29</v>
      </c>
      <c r="S44" s="15">
        <f t="shared" si="5"/>
        <v>155229.75999999995</v>
      </c>
      <c r="T44" s="15">
        <v>-594.12</v>
      </c>
      <c r="U44" s="15">
        <f t="shared" si="26"/>
        <v>154635.63999999996</v>
      </c>
    </row>
    <row r="45" spans="1:21" ht="15" x14ac:dyDescent="0.2">
      <c r="A45" s="7" t="s">
        <v>10</v>
      </c>
      <c r="B45" s="13" t="s">
        <v>91</v>
      </c>
      <c r="C45" s="15">
        <v>339108.2</v>
      </c>
      <c r="D45" s="16"/>
      <c r="E45" s="15">
        <f t="shared" si="2"/>
        <v>339108.2</v>
      </c>
      <c r="F45" s="15"/>
      <c r="G45" s="15">
        <f t="shared" si="2"/>
        <v>339108.2</v>
      </c>
      <c r="H45" s="15">
        <v>17378.7</v>
      </c>
      <c r="I45" s="15">
        <f t="shared" si="2"/>
        <v>356486.9</v>
      </c>
      <c r="J45" s="15"/>
      <c r="K45" s="15">
        <f t="shared" si="2"/>
        <v>356486.9</v>
      </c>
      <c r="L45" s="15">
        <v>3444.22</v>
      </c>
      <c r="M45" s="15">
        <f t="shared" si="2"/>
        <v>359931.12</v>
      </c>
      <c r="N45" s="15">
        <v>-13270.8</v>
      </c>
      <c r="O45" s="15">
        <f>M45+N45</f>
        <v>346660.32</v>
      </c>
      <c r="P45" s="15">
        <v>9963.9599999999991</v>
      </c>
      <c r="Q45" s="15">
        <f t="shared" si="2"/>
        <v>356624.28</v>
      </c>
      <c r="R45" s="15"/>
      <c r="S45" s="15">
        <f t="shared" si="5"/>
        <v>356624.28</v>
      </c>
      <c r="T45" s="15">
        <v>4000</v>
      </c>
      <c r="U45" s="15">
        <f t="shared" si="26"/>
        <v>360624.28</v>
      </c>
    </row>
    <row r="46" spans="1:21" ht="15" x14ac:dyDescent="0.2">
      <c r="A46" s="7" t="s">
        <v>9</v>
      </c>
      <c r="B46" s="13" t="s">
        <v>92</v>
      </c>
      <c r="C46" s="15">
        <v>114275.9</v>
      </c>
      <c r="D46" s="15">
        <v>-32257.200000000001</v>
      </c>
      <c r="E46" s="15">
        <f t="shared" si="2"/>
        <v>82018.7</v>
      </c>
      <c r="F46" s="15"/>
      <c r="G46" s="15">
        <f t="shared" si="2"/>
        <v>82018.7</v>
      </c>
      <c r="H46" s="15">
        <v>2787.34</v>
      </c>
      <c r="I46" s="15">
        <f t="shared" si="2"/>
        <v>84806.04</v>
      </c>
      <c r="J46" s="15"/>
      <c r="K46" s="15">
        <f t="shared" si="2"/>
        <v>84806.04</v>
      </c>
      <c r="L46" s="15"/>
      <c r="M46" s="15">
        <f t="shared" si="2"/>
        <v>84806.04</v>
      </c>
      <c r="N46" s="15">
        <v>1400</v>
      </c>
      <c r="O46" s="15">
        <f>M46+N46</f>
        <v>86206.04</v>
      </c>
      <c r="P46" s="15"/>
      <c r="Q46" s="15">
        <f t="shared" si="2"/>
        <v>86206.04</v>
      </c>
      <c r="R46" s="15"/>
      <c r="S46" s="15">
        <f t="shared" si="5"/>
        <v>86206.04</v>
      </c>
      <c r="T46" s="15">
        <v>130</v>
      </c>
      <c r="U46" s="15">
        <f t="shared" si="26"/>
        <v>86336.04</v>
      </c>
    </row>
    <row r="47" spans="1:21" x14ac:dyDescent="0.2">
      <c r="A47" s="8" t="s">
        <v>8</v>
      </c>
      <c r="B47" s="12" t="s">
        <v>93</v>
      </c>
      <c r="C47" s="14">
        <f t="shared" ref="C47:S47" si="27">SUM(C48:C50)</f>
        <v>755401.82000000007</v>
      </c>
      <c r="D47" s="14">
        <f>SUM(D48:D50)</f>
        <v>16504.61</v>
      </c>
      <c r="E47" s="14">
        <f t="shared" si="27"/>
        <v>771906.43</v>
      </c>
      <c r="F47" s="14">
        <f t="shared" si="27"/>
        <v>190</v>
      </c>
      <c r="G47" s="14">
        <f t="shared" si="27"/>
        <v>772096.43</v>
      </c>
      <c r="H47" s="14">
        <f t="shared" si="27"/>
        <v>37540.050000000003</v>
      </c>
      <c r="I47" s="14">
        <f t="shared" si="27"/>
        <v>809636.4800000001</v>
      </c>
      <c r="J47" s="14">
        <f t="shared" si="27"/>
        <v>38980.11</v>
      </c>
      <c r="K47" s="14">
        <f t="shared" si="27"/>
        <v>848616.59000000008</v>
      </c>
      <c r="L47" s="14">
        <f t="shared" si="27"/>
        <v>6733.9</v>
      </c>
      <c r="M47" s="14">
        <f t="shared" si="27"/>
        <v>855350.49</v>
      </c>
      <c r="N47" s="14">
        <f t="shared" si="27"/>
        <v>40</v>
      </c>
      <c r="O47" s="14">
        <f t="shared" si="27"/>
        <v>855390.49</v>
      </c>
      <c r="P47" s="14">
        <f t="shared" si="27"/>
        <v>13750.75</v>
      </c>
      <c r="Q47" s="14">
        <f t="shared" si="27"/>
        <v>869141.24</v>
      </c>
      <c r="R47" s="14">
        <f t="shared" si="27"/>
        <v>0</v>
      </c>
      <c r="S47" s="14">
        <f t="shared" si="27"/>
        <v>869141.24</v>
      </c>
      <c r="T47" s="14">
        <f t="shared" ref="T47:U47" si="28">SUM(T48:T50)</f>
        <v>467.5</v>
      </c>
      <c r="U47" s="14">
        <f t="shared" si="28"/>
        <v>869608.74</v>
      </c>
    </row>
    <row r="48" spans="1:21" ht="15" x14ac:dyDescent="0.2">
      <c r="A48" s="7" t="s">
        <v>7</v>
      </c>
      <c r="B48" s="13" t="s">
        <v>94</v>
      </c>
      <c r="C48" s="15">
        <v>706186.42</v>
      </c>
      <c r="D48" s="15">
        <v>23579.61</v>
      </c>
      <c r="E48" s="15">
        <f t="shared" si="2"/>
        <v>729766.03</v>
      </c>
      <c r="F48" s="15">
        <v>190</v>
      </c>
      <c r="G48" s="15">
        <f t="shared" si="2"/>
        <v>729956.03</v>
      </c>
      <c r="H48" s="15">
        <v>29540.05</v>
      </c>
      <c r="I48" s="15">
        <f t="shared" si="2"/>
        <v>759496.08000000007</v>
      </c>
      <c r="J48" s="15">
        <v>26510.11</v>
      </c>
      <c r="K48" s="15">
        <f t="shared" si="2"/>
        <v>786006.19000000006</v>
      </c>
      <c r="L48" s="15">
        <v>6645.7</v>
      </c>
      <c r="M48" s="15">
        <f t="shared" si="2"/>
        <v>792651.89</v>
      </c>
      <c r="N48" s="15">
        <v>40</v>
      </c>
      <c r="O48" s="15">
        <f>M48+N48</f>
        <v>792691.89</v>
      </c>
      <c r="P48" s="15">
        <v>9481.5</v>
      </c>
      <c r="Q48" s="15">
        <f t="shared" ref="Q48:Q54" si="29">O48+P48</f>
        <v>802173.39</v>
      </c>
      <c r="R48" s="15"/>
      <c r="S48" s="15">
        <f t="shared" si="5"/>
        <v>802173.39</v>
      </c>
      <c r="T48" s="15">
        <v>147.5</v>
      </c>
      <c r="U48" s="15">
        <f t="shared" ref="U48:U50" si="30">S48+T48</f>
        <v>802320.89</v>
      </c>
    </row>
    <row r="49" spans="1:21" ht="15" x14ac:dyDescent="0.2">
      <c r="A49" s="7" t="s">
        <v>6</v>
      </c>
      <c r="B49" s="13" t="s">
        <v>95</v>
      </c>
      <c r="C49" s="15">
        <v>18475</v>
      </c>
      <c r="D49" s="15"/>
      <c r="E49" s="15">
        <f>C49+D49</f>
        <v>18475</v>
      </c>
      <c r="F49" s="15"/>
      <c r="G49" s="15">
        <f t="shared" si="2"/>
        <v>18475</v>
      </c>
      <c r="H49" s="15">
        <v>8000</v>
      </c>
      <c r="I49" s="15">
        <f t="shared" si="2"/>
        <v>26475</v>
      </c>
      <c r="J49" s="15">
        <v>12470</v>
      </c>
      <c r="K49" s="15">
        <f t="shared" si="2"/>
        <v>38945</v>
      </c>
      <c r="L49" s="15">
        <v>88.2</v>
      </c>
      <c r="M49" s="15">
        <f t="shared" si="2"/>
        <v>39033.199999999997</v>
      </c>
      <c r="N49" s="15"/>
      <c r="O49" s="15">
        <f>M49+N49</f>
        <v>39033.199999999997</v>
      </c>
      <c r="P49" s="15">
        <v>4269.25</v>
      </c>
      <c r="Q49" s="15">
        <f t="shared" si="29"/>
        <v>43302.45</v>
      </c>
      <c r="R49" s="15"/>
      <c r="S49" s="15">
        <f t="shared" si="5"/>
        <v>43302.45</v>
      </c>
      <c r="T49" s="15">
        <v>320</v>
      </c>
      <c r="U49" s="15">
        <f t="shared" si="30"/>
        <v>43622.45</v>
      </c>
    </row>
    <row r="50" spans="1:21" ht="30" x14ac:dyDescent="0.2">
      <c r="A50" s="7" t="s">
        <v>5</v>
      </c>
      <c r="B50" s="13" t="s">
        <v>96</v>
      </c>
      <c r="C50" s="15">
        <v>30740.400000000001</v>
      </c>
      <c r="D50" s="15">
        <v>-7075</v>
      </c>
      <c r="E50" s="15">
        <f>C50+D50</f>
        <v>23665.4</v>
      </c>
      <c r="F50" s="15"/>
      <c r="G50" s="15">
        <f t="shared" si="2"/>
        <v>23665.4</v>
      </c>
      <c r="H50" s="15"/>
      <c r="I50" s="15">
        <f t="shared" si="2"/>
        <v>23665.4</v>
      </c>
      <c r="J50" s="15"/>
      <c r="K50" s="15">
        <f t="shared" si="2"/>
        <v>23665.4</v>
      </c>
      <c r="L50" s="15"/>
      <c r="M50" s="15">
        <f t="shared" si="2"/>
        <v>23665.4</v>
      </c>
      <c r="N50" s="15"/>
      <c r="O50" s="15">
        <f>M50+N50</f>
        <v>23665.4</v>
      </c>
      <c r="P50" s="15"/>
      <c r="Q50" s="15">
        <f t="shared" si="29"/>
        <v>23665.4</v>
      </c>
      <c r="R50" s="15"/>
      <c r="S50" s="15">
        <f t="shared" si="5"/>
        <v>23665.4</v>
      </c>
      <c r="T50" s="15"/>
      <c r="U50" s="15">
        <f t="shared" si="30"/>
        <v>23665.4</v>
      </c>
    </row>
    <row r="51" spans="1:21" ht="21.75" customHeight="1" x14ac:dyDescent="0.2">
      <c r="A51" s="8" t="s">
        <v>4</v>
      </c>
      <c r="B51" s="12" t="s">
        <v>100</v>
      </c>
      <c r="C51" s="14">
        <f t="shared" ref="C51:U51" si="31">SUM(C52)</f>
        <v>11600</v>
      </c>
      <c r="D51" s="14">
        <f t="shared" si="31"/>
        <v>0</v>
      </c>
      <c r="E51" s="14">
        <f t="shared" si="31"/>
        <v>11600</v>
      </c>
      <c r="F51" s="14">
        <f t="shared" si="31"/>
        <v>0</v>
      </c>
      <c r="G51" s="14">
        <f t="shared" si="31"/>
        <v>11600</v>
      </c>
      <c r="H51" s="14">
        <f t="shared" si="31"/>
        <v>0</v>
      </c>
      <c r="I51" s="14">
        <f t="shared" si="31"/>
        <v>11600</v>
      </c>
      <c r="J51" s="14">
        <f t="shared" si="31"/>
        <v>0</v>
      </c>
      <c r="K51" s="14">
        <f t="shared" si="31"/>
        <v>11600</v>
      </c>
      <c r="L51" s="14">
        <f t="shared" si="31"/>
        <v>0</v>
      </c>
      <c r="M51" s="14">
        <f t="shared" si="31"/>
        <v>11600</v>
      </c>
      <c r="N51" s="14">
        <f t="shared" si="31"/>
        <v>0</v>
      </c>
      <c r="O51" s="14">
        <f t="shared" si="31"/>
        <v>11600</v>
      </c>
      <c r="P51" s="14">
        <f t="shared" si="31"/>
        <v>-100</v>
      </c>
      <c r="Q51" s="14">
        <f t="shared" si="31"/>
        <v>11500</v>
      </c>
      <c r="R51" s="14">
        <f t="shared" si="31"/>
        <v>0</v>
      </c>
      <c r="S51" s="14">
        <f t="shared" si="31"/>
        <v>11500</v>
      </c>
      <c r="T51" s="14">
        <f t="shared" si="31"/>
        <v>0</v>
      </c>
      <c r="U51" s="14">
        <f t="shared" si="31"/>
        <v>11500</v>
      </c>
    </row>
    <row r="52" spans="1:21" ht="15" x14ac:dyDescent="0.2">
      <c r="A52" s="7" t="s">
        <v>3</v>
      </c>
      <c r="B52" s="13" t="s">
        <v>97</v>
      </c>
      <c r="C52" s="15">
        <v>11600</v>
      </c>
      <c r="D52" s="15"/>
      <c r="E52" s="15">
        <f t="shared" si="2"/>
        <v>11600</v>
      </c>
      <c r="F52" s="15"/>
      <c r="G52" s="15">
        <f t="shared" si="2"/>
        <v>11600</v>
      </c>
      <c r="H52" s="15"/>
      <c r="I52" s="15">
        <f t="shared" si="2"/>
        <v>11600</v>
      </c>
      <c r="J52" s="15"/>
      <c r="K52" s="15">
        <f t="shared" si="2"/>
        <v>11600</v>
      </c>
      <c r="L52" s="15"/>
      <c r="M52" s="15">
        <f t="shared" si="2"/>
        <v>11600</v>
      </c>
      <c r="N52" s="15"/>
      <c r="O52" s="15">
        <f>M52+N52</f>
        <v>11600</v>
      </c>
      <c r="P52" s="15">
        <v>-100</v>
      </c>
      <c r="Q52" s="15">
        <f t="shared" si="29"/>
        <v>11500</v>
      </c>
      <c r="R52" s="15"/>
      <c r="S52" s="15">
        <f t="shared" si="5"/>
        <v>11500</v>
      </c>
      <c r="T52" s="15"/>
      <c r="U52" s="15">
        <f t="shared" ref="U52" si="32">S52+T52</f>
        <v>11500</v>
      </c>
    </row>
    <row r="53" spans="1:21" ht="32.25" customHeight="1" x14ac:dyDescent="0.2">
      <c r="A53" s="8" t="s">
        <v>2</v>
      </c>
      <c r="B53" s="12" t="s">
        <v>98</v>
      </c>
      <c r="C53" s="14">
        <f t="shared" ref="C53:U53" si="33">SUM(C54)</f>
        <v>45487.46</v>
      </c>
      <c r="D53" s="14">
        <f t="shared" si="33"/>
        <v>0</v>
      </c>
      <c r="E53" s="14">
        <f t="shared" si="33"/>
        <v>45487.46</v>
      </c>
      <c r="F53" s="14">
        <f t="shared" si="33"/>
        <v>16753.27</v>
      </c>
      <c r="G53" s="14">
        <f t="shared" si="33"/>
        <v>62240.729999999996</v>
      </c>
      <c r="H53" s="14">
        <f t="shared" si="33"/>
        <v>0</v>
      </c>
      <c r="I53" s="14">
        <f t="shared" si="33"/>
        <v>62240.729999999996</v>
      </c>
      <c r="J53" s="14">
        <f t="shared" si="33"/>
        <v>0</v>
      </c>
      <c r="K53" s="14">
        <f t="shared" si="33"/>
        <v>62240.729999999996</v>
      </c>
      <c r="L53" s="14">
        <f t="shared" si="33"/>
        <v>-22332.080000000002</v>
      </c>
      <c r="M53" s="14">
        <f t="shared" si="33"/>
        <v>39908.649999999994</v>
      </c>
      <c r="N53" s="14">
        <f t="shared" si="33"/>
        <v>0</v>
      </c>
      <c r="O53" s="14">
        <f t="shared" si="33"/>
        <v>39908.649999999994</v>
      </c>
      <c r="P53" s="14">
        <f t="shared" si="33"/>
        <v>0</v>
      </c>
      <c r="Q53" s="14">
        <f t="shared" si="33"/>
        <v>39908.649999999994</v>
      </c>
      <c r="R53" s="14">
        <f t="shared" si="33"/>
        <v>0</v>
      </c>
      <c r="S53" s="14">
        <f t="shared" si="33"/>
        <v>39908.649999999994</v>
      </c>
      <c r="T53" s="14">
        <f t="shared" si="33"/>
        <v>0</v>
      </c>
      <c r="U53" s="14">
        <f t="shared" si="33"/>
        <v>39908.649999999994</v>
      </c>
    </row>
    <row r="54" spans="1:21" ht="30" x14ac:dyDescent="0.2">
      <c r="A54" s="7" t="s">
        <v>1</v>
      </c>
      <c r="B54" s="13" t="s">
        <v>99</v>
      </c>
      <c r="C54" s="15">
        <v>45487.46</v>
      </c>
      <c r="D54" s="15"/>
      <c r="E54" s="15">
        <f t="shared" si="2"/>
        <v>45487.46</v>
      </c>
      <c r="F54" s="15">
        <v>16753.27</v>
      </c>
      <c r="G54" s="15">
        <f t="shared" si="2"/>
        <v>62240.729999999996</v>
      </c>
      <c r="H54" s="15"/>
      <c r="I54" s="15">
        <f t="shared" si="2"/>
        <v>62240.729999999996</v>
      </c>
      <c r="J54" s="15"/>
      <c r="K54" s="15">
        <f t="shared" si="2"/>
        <v>62240.729999999996</v>
      </c>
      <c r="L54" s="15">
        <v>-22332.080000000002</v>
      </c>
      <c r="M54" s="15">
        <f t="shared" si="2"/>
        <v>39908.649999999994</v>
      </c>
      <c r="N54" s="15"/>
      <c r="O54" s="15">
        <f>M54+N54</f>
        <v>39908.649999999994</v>
      </c>
      <c r="P54" s="15"/>
      <c r="Q54" s="15">
        <f t="shared" si="29"/>
        <v>39908.649999999994</v>
      </c>
      <c r="R54" s="15"/>
      <c r="S54" s="15">
        <f t="shared" si="5"/>
        <v>39908.649999999994</v>
      </c>
      <c r="T54" s="15"/>
      <c r="U54" s="15">
        <f t="shared" ref="U54" si="34">S54+T54</f>
        <v>39908.649999999994</v>
      </c>
    </row>
    <row r="55" spans="1:21" ht="15" x14ac:dyDescent="0.2">
      <c r="A55" s="17" t="s">
        <v>0</v>
      </c>
      <c r="B55" s="13"/>
      <c r="C55" s="14">
        <f t="shared" ref="C55:S55" si="35">C6+C14+C18+C24+C29+C31+C37+C40+C42+C47+C51+C53</f>
        <v>16106925.73</v>
      </c>
      <c r="D55" s="14">
        <f t="shared" si="35"/>
        <v>699114.39999999991</v>
      </c>
      <c r="E55" s="14">
        <f t="shared" si="35"/>
        <v>16806040.129999999</v>
      </c>
      <c r="F55" s="14">
        <f t="shared" si="35"/>
        <v>33471.199999999997</v>
      </c>
      <c r="G55" s="14">
        <f t="shared" si="35"/>
        <v>16839511.330000002</v>
      </c>
      <c r="H55" s="14">
        <f t="shared" si="35"/>
        <v>332647.89</v>
      </c>
      <c r="I55" s="14">
        <f t="shared" si="35"/>
        <v>17172159.219999999</v>
      </c>
      <c r="J55" s="14">
        <f t="shared" si="35"/>
        <v>126068.01000000001</v>
      </c>
      <c r="K55" s="14">
        <f t="shared" si="35"/>
        <v>17298227.230000004</v>
      </c>
      <c r="L55" s="14">
        <f t="shared" si="35"/>
        <v>905176.81</v>
      </c>
      <c r="M55" s="14">
        <f t="shared" si="35"/>
        <v>18203404.039999995</v>
      </c>
      <c r="N55" s="14">
        <f t="shared" si="35"/>
        <v>1001551.8299999998</v>
      </c>
      <c r="O55" s="14">
        <f t="shared" si="35"/>
        <v>19204955.869999997</v>
      </c>
      <c r="P55" s="14">
        <f t="shared" si="35"/>
        <v>45118.090000000004</v>
      </c>
      <c r="Q55" s="14">
        <f t="shared" si="35"/>
        <v>19250073.959999997</v>
      </c>
      <c r="R55" s="14">
        <f t="shared" si="35"/>
        <v>141356.71</v>
      </c>
      <c r="S55" s="14">
        <f t="shared" si="35"/>
        <v>19391430.669999998</v>
      </c>
      <c r="T55" s="14">
        <f t="shared" ref="T55:U55" si="36">T6+T14+T18+T24+T29+T31+T37+T40+T42+T47+T51+T53</f>
        <v>12678.84</v>
      </c>
      <c r="U55" s="14">
        <f t="shared" si="36"/>
        <v>19404109.510000002</v>
      </c>
    </row>
    <row r="59" spans="1:21" x14ac:dyDescent="0.2">
      <c r="C59" s="20"/>
    </row>
  </sheetData>
  <mergeCells count="1">
    <mergeCell ref="A2:U2"/>
  </mergeCells>
  <printOptions horizontalCentered="1"/>
  <pageMargins left="0.74803149606299213" right="0.74803149606299213" top="0.94488188976377963" bottom="0.19685039370078741" header="0.51181102362204722" footer="0.51181102362204722"/>
  <pageSetup paperSize="9" scale="40" firstPageNumber="197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 изменениях решения о бюджете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Шипицына Екатерина Васильевна</cp:lastModifiedBy>
  <cp:lastPrinted>2019-04-10T05:13:17Z</cp:lastPrinted>
  <dcterms:created xsi:type="dcterms:W3CDTF">2018-01-23T07:26:18Z</dcterms:created>
  <dcterms:modified xsi:type="dcterms:W3CDTF">2019-04-10T05:13:24Z</dcterms:modified>
</cp:coreProperties>
</file>